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e_importante\LICITATII - ANUNTURI DE PARTICIPARE\10. PROCEDURA LD 8\DOCUMENTATIE NOUA CONTROL ANAP\"/>
    </mc:Choice>
  </mc:AlternateContent>
  <xr:revisionPtr revIDLastSave="0" documentId="13_ncr:1_{9A1A7A78-6F61-4779-8A08-EC2465A9B508}" xr6:coauthVersionLast="47" xr6:coauthVersionMax="47" xr10:uidLastSave="{00000000-0000-0000-0000-000000000000}"/>
  <bookViews>
    <workbookView xWindow="-120" yWindow="-120" windowWidth="29040" windowHeight="15720" xr2:uid="{2304953E-A110-4C3B-A804-F3A1C8BB4D96}"/>
  </bookViews>
  <sheets>
    <sheet name="Sheet1" sheetId="1" r:id="rId1"/>
  </sheets>
  <definedNames>
    <definedName name="_xlnm._FilterDatabase" localSheetId="0" hidden="1">Sheet1!$D$1:$P$115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O103" i="1" s="1"/>
  <c r="J104" i="1"/>
  <c r="J105" i="1"/>
  <c r="J106" i="1"/>
  <c r="J107" i="1"/>
  <c r="J108" i="1"/>
  <c r="J109" i="1"/>
  <c r="J110" i="1"/>
  <c r="J111" i="1"/>
  <c r="J112" i="1"/>
  <c r="J113" i="1"/>
  <c r="J114" i="1"/>
  <c r="J115" i="1"/>
  <c r="J2" i="1"/>
  <c r="N3" i="1" l="1"/>
  <c r="O3" i="1"/>
  <c r="N4" i="1"/>
  <c r="O4" i="1"/>
  <c r="N5" i="1"/>
  <c r="O5" i="1"/>
  <c r="N6" i="1"/>
  <c r="O6" i="1"/>
  <c r="N7" i="1"/>
  <c r="O7" i="1"/>
  <c r="N8" i="1"/>
  <c r="O8" i="1"/>
  <c r="N9" i="1"/>
  <c r="O9" i="1"/>
  <c r="N10" i="1"/>
  <c r="O10" i="1"/>
  <c r="N11" i="1"/>
  <c r="O11" i="1"/>
  <c r="N12" i="1"/>
  <c r="O12" i="1"/>
  <c r="N13" i="1"/>
  <c r="O13" i="1"/>
  <c r="N14" i="1"/>
  <c r="O14" i="1"/>
  <c r="N15" i="1"/>
  <c r="O15" i="1"/>
  <c r="N16" i="1"/>
  <c r="O16" i="1"/>
  <c r="N17" i="1"/>
  <c r="O17" i="1"/>
  <c r="N18" i="1"/>
  <c r="O18" i="1"/>
  <c r="N19" i="1"/>
  <c r="O19" i="1"/>
  <c r="N20" i="1"/>
  <c r="O20" i="1"/>
  <c r="N21" i="1"/>
  <c r="O21" i="1"/>
  <c r="N22" i="1"/>
  <c r="O22" i="1"/>
  <c r="N23" i="1"/>
  <c r="O23" i="1"/>
  <c r="N24" i="1"/>
  <c r="O24" i="1"/>
  <c r="N25" i="1"/>
  <c r="O25" i="1"/>
  <c r="N26" i="1"/>
  <c r="O26" i="1"/>
  <c r="N27" i="1"/>
  <c r="O27" i="1"/>
  <c r="N28" i="1"/>
  <c r="O28" i="1"/>
  <c r="N29" i="1"/>
  <c r="O29" i="1"/>
  <c r="N30" i="1"/>
  <c r="O30" i="1"/>
  <c r="N31" i="1"/>
  <c r="O31" i="1"/>
  <c r="N32" i="1"/>
  <c r="O32" i="1"/>
  <c r="N33" i="1"/>
  <c r="O33" i="1"/>
  <c r="N34" i="1"/>
  <c r="O34" i="1"/>
  <c r="N35" i="1"/>
  <c r="O35" i="1"/>
  <c r="N36" i="1"/>
  <c r="O36" i="1"/>
  <c r="N37" i="1"/>
  <c r="O37" i="1"/>
  <c r="N38" i="1"/>
  <c r="O38" i="1"/>
  <c r="N39" i="1"/>
  <c r="O39" i="1"/>
  <c r="N40" i="1"/>
  <c r="O40" i="1"/>
  <c r="N41" i="1"/>
  <c r="O41" i="1"/>
  <c r="N42" i="1"/>
  <c r="O42" i="1"/>
  <c r="N43" i="1"/>
  <c r="O43" i="1"/>
  <c r="N44" i="1"/>
  <c r="O44" i="1"/>
  <c r="N45" i="1"/>
  <c r="O45" i="1"/>
  <c r="N46" i="1"/>
  <c r="O46" i="1"/>
  <c r="N47" i="1"/>
  <c r="O47" i="1"/>
  <c r="N48" i="1"/>
  <c r="O48" i="1"/>
  <c r="N49" i="1"/>
  <c r="O49" i="1"/>
  <c r="N50" i="1"/>
  <c r="O50" i="1"/>
  <c r="N51" i="1"/>
  <c r="O51" i="1"/>
  <c r="N52" i="1"/>
  <c r="O52" i="1"/>
  <c r="N53" i="1"/>
  <c r="O53" i="1"/>
  <c r="N54" i="1"/>
  <c r="O54" i="1"/>
  <c r="N55" i="1"/>
  <c r="O55" i="1"/>
  <c r="N56" i="1"/>
  <c r="O56" i="1"/>
  <c r="N57" i="1"/>
  <c r="O57" i="1"/>
  <c r="N58" i="1"/>
  <c r="O58" i="1"/>
  <c r="N59" i="1"/>
  <c r="O59" i="1"/>
  <c r="N60" i="1"/>
  <c r="O60" i="1"/>
  <c r="N61" i="1"/>
  <c r="O61" i="1"/>
  <c r="N62" i="1"/>
  <c r="O62" i="1"/>
  <c r="N63" i="1"/>
  <c r="O63" i="1"/>
  <c r="N64" i="1"/>
  <c r="O64" i="1"/>
  <c r="N65" i="1"/>
  <c r="O65" i="1"/>
  <c r="N66" i="1"/>
  <c r="O66" i="1"/>
  <c r="N67" i="1"/>
  <c r="O67" i="1"/>
  <c r="N68" i="1"/>
  <c r="O68" i="1"/>
  <c r="N69" i="1"/>
  <c r="O69" i="1"/>
  <c r="N70" i="1"/>
  <c r="O70" i="1"/>
  <c r="N71" i="1"/>
  <c r="O71" i="1"/>
  <c r="N72" i="1"/>
  <c r="O72" i="1"/>
  <c r="N73" i="1"/>
  <c r="O73" i="1"/>
  <c r="N74" i="1"/>
  <c r="O74" i="1"/>
  <c r="N75" i="1"/>
  <c r="O75" i="1"/>
  <c r="N76" i="1"/>
  <c r="O76" i="1"/>
  <c r="N77" i="1"/>
  <c r="O77" i="1"/>
  <c r="N78" i="1"/>
  <c r="O78" i="1"/>
  <c r="N79" i="1"/>
  <c r="O79" i="1"/>
  <c r="N80" i="1"/>
  <c r="O80" i="1"/>
  <c r="N81" i="1"/>
  <c r="O81" i="1"/>
  <c r="N82" i="1"/>
  <c r="O82" i="1"/>
  <c r="N83" i="1"/>
  <c r="O83" i="1"/>
  <c r="N84" i="1"/>
  <c r="O84" i="1"/>
  <c r="N85" i="1"/>
  <c r="O85" i="1"/>
  <c r="N86" i="1"/>
  <c r="O86" i="1"/>
  <c r="N87" i="1"/>
  <c r="O87" i="1"/>
  <c r="N88" i="1"/>
  <c r="O88" i="1"/>
  <c r="N89" i="1"/>
  <c r="O89" i="1"/>
  <c r="N90" i="1"/>
  <c r="O90" i="1"/>
  <c r="N91" i="1"/>
  <c r="O91" i="1"/>
  <c r="N92" i="1"/>
  <c r="O92" i="1"/>
  <c r="N93" i="1"/>
  <c r="O93" i="1"/>
  <c r="N94" i="1"/>
  <c r="O94" i="1"/>
  <c r="N95" i="1"/>
  <c r="O95" i="1"/>
  <c r="N96" i="1"/>
  <c r="O96" i="1"/>
  <c r="N97" i="1"/>
  <c r="O97" i="1"/>
  <c r="N98" i="1"/>
  <c r="O98" i="1"/>
  <c r="N99" i="1"/>
  <c r="O99" i="1"/>
  <c r="N100" i="1"/>
  <c r="O100" i="1"/>
  <c r="N101" i="1"/>
  <c r="O101" i="1"/>
  <c r="N102" i="1"/>
  <c r="O102" i="1"/>
  <c r="N103" i="1"/>
  <c r="N104" i="1"/>
  <c r="O104" i="1"/>
  <c r="N105" i="1"/>
  <c r="O105" i="1"/>
  <c r="N106" i="1"/>
  <c r="O106" i="1"/>
  <c r="N107" i="1"/>
  <c r="O107" i="1"/>
  <c r="N108" i="1"/>
  <c r="O108" i="1"/>
  <c r="N109" i="1"/>
  <c r="O109" i="1"/>
  <c r="N110" i="1"/>
  <c r="O110" i="1"/>
  <c r="N111" i="1"/>
  <c r="O111" i="1"/>
  <c r="N112" i="1"/>
  <c r="O112" i="1"/>
  <c r="N113" i="1"/>
  <c r="O113" i="1"/>
  <c r="N114" i="1"/>
  <c r="O114" i="1"/>
  <c r="N115" i="1"/>
  <c r="O115" i="1"/>
  <c r="O2" i="1"/>
  <c r="N2" i="1"/>
  <c r="L48" i="1"/>
  <c r="P48" i="1" s="1"/>
  <c r="O117" i="1" l="1"/>
  <c r="N116" i="1"/>
  <c r="K3" i="1"/>
  <c r="L3" i="1" s="1"/>
  <c r="P3" i="1" s="1"/>
  <c r="K4" i="1"/>
  <c r="L4" i="1" s="1"/>
  <c r="P4" i="1" s="1"/>
  <c r="K5" i="1"/>
  <c r="L5" i="1" s="1"/>
  <c r="P5" i="1" s="1"/>
  <c r="K6" i="1"/>
  <c r="L6" i="1" s="1"/>
  <c r="P6" i="1" s="1"/>
  <c r="L7" i="1"/>
  <c r="P7" i="1" s="1"/>
  <c r="K8" i="1"/>
  <c r="L8" i="1" s="1"/>
  <c r="P8" i="1" s="1"/>
  <c r="K9" i="1"/>
  <c r="L9" i="1" s="1"/>
  <c r="P9" i="1" s="1"/>
  <c r="K10" i="1"/>
  <c r="L10" i="1" s="1"/>
  <c r="P10" i="1" s="1"/>
  <c r="K11" i="1"/>
  <c r="L11" i="1" s="1"/>
  <c r="P11" i="1" s="1"/>
  <c r="K12" i="1"/>
  <c r="L12" i="1" s="1"/>
  <c r="P12" i="1" s="1"/>
  <c r="L13" i="1"/>
  <c r="P13" i="1" s="1"/>
  <c r="K14" i="1"/>
  <c r="L14" i="1" s="1"/>
  <c r="P14" i="1" s="1"/>
  <c r="K15" i="1"/>
  <c r="L15" i="1" s="1"/>
  <c r="P15" i="1" s="1"/>
  <c r="K16" i="1"/>
  <c r="L16" i="1" s="1"/>
  <c r="P16" i="1" s="1"/>
  <c r="K17" i="1"/>
  <c r="L17" i="1" s="1"/>
  <c r="P17" i="1" s="1"/>
  <c r="K18" i="1"/>
  <c r="L18" i="1" s="1"/>
  <c r="P18" i="1" s="1"/>
  <c r="K19" i="1"/>
  <c r="L19" i="1" s="1"/>
  <c r="P19" i="1" s="1"/>
  <c r="K20" i="1"/>
  <c r="L20" i="1" s="1"/>
  <c r="P20" i="1" s="1"/>
  <c r="K21" i="1"/>
  <c r="L21" i="1" s="1"/>
  <c r="P21" i="1" s="1"/>
  <c r="K22" i="1"/>
  <c r="L22" i="1" s="1"/>
  <c r="P22" i="1" s="1"/>
  <c r="K23" i="1"/>
  <c r="L23" i="1" s="1"/>
  <c r="P23" i="1" s="1"/>
  <c r="K24" i="1"/>
  <c r="L24" i="1" s="1"/>
  <c r="P24" i="1" s="1"/>
  <c r="K25" i="1"/>
  <c r="L25" i="1" s="1"/>
  <c r="P25" i="1" s="1"/>
  <c r="K26" i="1"/>
  <c r="L26" i="1" s="1"/>
  <c r="P26" i="1" s="1"/>
  <c r="K27" i="1"/>
  <c r="L27" i="1" s="1"/>
  <c r="P27" i="1" s="1"/>
  <c r="K28" i="1"/>
  <c r="L28" i="1" s="1"/>
  <c r="P28" i="1" s="1"/>
  <c r="K29" i="1"/>
  <c r="L29" i="1" s="1"/>
  <c r="P29" i="1" s="1"/>
  <c r="K30" i="1"/>
  <c r="L30" i="1" s="1"/>
  <c r="P30" i="1" s="1"/>
  <c r="K31" i="1"/>
  <c r="L31" i="1" s="1"/>
  <c r="P31" i="1" s="1"/>
  <c r="K32" i="1"/>
  <c r="L32" i="1" s="1"/>
  <c r="P32" i="1" s="1"/>
  <c r="K33" i="1"/>
  <c r="L33" i="1" s="1"/>
  <c r="P33" i="1" s="1"/>
  <c r="K34" i="1"/>
  <c r="L34" i="1" s="1"/>
  <c r="P34" i="1" s="1"/>
  <c r="K35" i="1"/>
  <c r="L35" i="1" s="1"/>
  <c r="P35" i="1" s="1"/>
  <c r="K36" i="1"/>
  <c r="L36" i="1" s="1"/>
  <c r="P36" i="1" s="1"/>
  <c r="K37" i="1"/>
  <c r="L37" i="1" s="1"/>
  <c r="P37" i="1" s="1"/>
  <c r="K38" i="1"/>
  <c r="L38" i="1" s="1"/>
  <c r="P38" i="1" s="1"/>
  <c r="K39" i="1"/>
  <c r="L39" i="1" s="1"/>
  <c r="P39" i="1" s="1"/>
  <c r="K40" i="1"/>
  <c r="L40" i="1" s="1"/>
  <c r="P40" i="1" s="1"/>
  <c r="K41" i="1"/>
  <c r="L41" i="1" s="1"/>
  <c r="P41" i="1" s="1"/>
  <c r="K42" i="1"/>
  <c r="L42" i="1" s="1"/>
  <c r="P42" i="1" s="1"/>
  <c r="K43" i="1"/>
  <c r="L43" i="1" s="1"/>
  <c r="P43" i="1" s="1"/>
  <c r="K44" i="1"/>
  <c r="L44" i="1" s="1"/>
  <c r="P44" i="1" s="1"/>
  <c r="K45" i="1"/>
  <c r="L45" i="1" s="1"/>
  <c r="P45" i="1" s="1"/>
  <c r="K46" i="1"/>
  <c r="L46" i="1" s="1"/>
  <c r="P46" i="1" s="1"/>
  <c r="K47" i="1"/>
  <c r="K49" i="1"/>
  <c r="L49" i="1" s="1"/>
  <c r="P49" i="1" s="1"/>
  <c r="K50" i="1"/>
  <c r="L50" i="1" s="1"/>
  <c r="P50" i="1" s="1"/>
  <c r="K51" i="1"/>
  <c r="L51" i="1" s="1"/>
  <c r="P51" i="1" s="1"/>
  <c r="K52" i="1"/>
  <c r="L52" i="1" s="1"/>
  <c r="P52" i="1" s="1"/>
  <c r="K53" i="1"/>
  <c r="L53" i="1" s="1"/>
  <c r="P53" i="1" s="1"/>
  <c r="K54" i="1"/>
  <c r="L54" i="1" s="1"/>
  <c r="P54" i="1" s="1"/>
  <c r="K55" i="1"/>
  <c r="L55" i="1" s="1"/>
  <c r="P55" i="1" s="1"/>
  <c r="K56" i="1"/>
  <c r="L56" i="1" s="1"/>
  <c r="P56" i="1" s="1"/>
  <c r="K57" i="1"/>
  <c r="L57" i="1" s="1"/>
  <c r="P57" i="1" s="1"/>
  <c r="K58" i="1"/>
  <c r="L58" i="1" s="1"/>
  <c r="P58" i="1" s="1"/>
  <c r="K59" i="1"/>
  <c r="L59" i="1" s="1"/>
  <c r="P59" i="1" s="1"/>
  <c r="K60" i="1"/>
  <c r="L60" i="1" s="1"/>
  <c r="P60" i="1" s="1"/>
  <c r="K61" i="1"/>
  <c r="L61" i="1" s="1"/>
  <c r="P61" i="1" s="1"/>
  <c r="K62" i="1"/>
  <c r="L62" i="1" s="1"/>
  <c r="P62" i="1" s="1"/>
  <c r="K63" i="1"/>
  <c r="L63" i="1" s="1"/>
  <c r="P63" i="1" s="1"/>
  <c r="K64" i="1"/>
  <c r="L64" i="1" s="1"/>
  <c r="P64" i="1" s="1"/>
  <c r="K65" i="1"/>
  <c r="L65" i="1" s="1"/>
  <c r="P65" i="1" s="1"/>
  <c r="K66" i="1"/>
  <c r="L66" i="1" s="1"/>
  <c r="P66" i="1" s="1"/>
  <c r="K67" i="1"/>
  <c r="L67" i="1" s="1"/>
  <c r="P67" i="1" s="1"/>
  <c r="K68" i="1"/>
  <c r="L68" i="1" s="1"/>
  <c r="P68" i="1" s="1"/>
  <c r="K69" i="1"/>
  <c r="L69" i="1" s="1"/>
  <c r="P69" i="1" s="1"/>
  <c r="K70" i="1"/>
  <c r="L70" i="1" s="1"/>
  <c r="P70" i="1" s="1"/>
  <c r="K71" i="1"/>
  <c r="L71" i="1" s="1"/>
  <c r="P71" i="1" s="1"/>
  <c r="K72" i="1"/>
  <c r="L72" i="1" s="1"/>
  <c r="P72" i="1" s="1"/>
  <c r="K73" i="1"/>
  <c r="L73" i="1" s="1"/>
  <c r="P73" i="1" s="1"/>
  <c r="K74" i="1"/>
  <c r="L74" i="1" s="1"/>
  <c r="P74" i="1" s="1"/>
  <c r="K75" i="1"/>
  <c r="L75" i="1" s="1"/>
  <c r="P75" i="1" s="1"/>
  <c r="K76" i="1"/>
  <c r="L76" i="1" s="1"/>
  <c r="P76" i="1" s="1"/>
  <c r="K77" i="1"/>
  <c r="L77" i="1" s="1"/>
  <c r="P77" i="1" s="1"/>
  <c r="K78" i="1"/>
  <c r="L78" i="1" s="1"/>
  <c r="P78" i="1" s="1"/>
  <c r="K79" i="1"/>
  <c r="L79" i="1" s="1"/>
  <c r="P79" i="1" s="1"/>
  <c r="K80" i="1"/>
  <c r="L80" i="1" s="1"/>
  <c r="P80" i="1" s="1"/>
  <c r="K81" i="1"/>
  <c r="L81" i="1" s="1"/>
  <c r="P81" i="1" s="1"/>
  <c r="K82" i="1"/>
  <c r="L82" i="1" s="1"/>
  <c r="P82" i="1" s="1"/>
  <c r="K83" i="1"/>
  <c r="L83" i="1" s="1"/>
  <c r="P83" i="1" s="1"/>
  <c r="K84" i="1"/>
  <c r="L84" i="1" s="1"/>
  <c r="P84" i="1" s="1"/>
  <c r="K85" i="1"/>
  <c r="L85" i="1" s="1"/>
  <c r="P85" i="1" s="1"/>
  <c r="L86" i="1"/>
  <c r="P86" i="1" s="1"/>
  <c r="K87" i="1"/>
  <c r="L87" i="1" s="1"/>
  <c r="P87" i="1" s="1"/>
  <c r="K88" i="1"/>
  <c r="L88" i="1" s="1"/>
  <c r="P88" i="1" s="1"/>
  <c r="K89" i="1"/>
  <c r="L89" i="1" s="1"/>
  <c r="P89" i="1" s="1"/>
  <c r="K90" i="1"/>
  <c r="L90" i="1" s="1"/>
  <c r="P90" i="1" s="1"/>
  <c r="K91" i="1"/>
  <c r="L91" i="1" s="1"/>
  <c r="P91" i="1" s="1"/>
  <c r="K92" i="1"/>
  <c r="L92" i="1" s="1"/>
  <c r="P92" i="1" s="1"/>
  <c r="K93" i="1"/>
  <c r="L93" i="1" s="1"/>
  <c r="P93" i="1" s="1"/>
  <c r="K94" i="1"/>
  <c r="L94" i="1" s="1"/>
  <c r="P94" i="1" s="1"/>
  <c r="K95" i="1"/>
  <c r="L95" i="1" s="1"/>
  <c r="P95" i="1" s="1"/>
  <c r="K96" i="1"/>
  <c r="L96" i="1" s="1"/>
  <c r="P96" i="1" s="1"/>
  <c r="K97" i="1"/>
  <c r="L97" i="1" s="1"/>
  <c r="P97" i="1" s="1"/>
  <c r="K98" i="1"/>
  <c r="L98" i="1" s="1"/>
  <c r="P98" i="1" s="1"/>
  <c r="K99" i="1"/>
  <c r="L99" i="1" s="1"/>
  <c r="P99" i="1" s="1"/>
  <c r="K100" i="1"/>
  <c r="L100" i="1" s="1"/>
  <c r="P100" i="1" s="1"/>
  <c r="K101" i="1"/>
  <c r="L101" i="1" s="1"/>
  <c r="P101" i="1" s="1"/>
  <c r="K102" i="1"/>
  <c r="L102" i="1" s="1"/>
  <c r="P102" i="1" s="1"/>
  <c r="L103" i="1"/>
  <c r="P103" i="1" s="1"/>
  <c r="K104" i="1"/>
  <c r="L104" i="1" s="1"/>
  <c r="P104" i="1" s="1"/>
  <c r="K105" i="1"/>
  <c r="L105" i="1" s="1"/>
  <c r="P105" i="1" s="1"/>
  <c r="K106" i="1"/>
  <c r="L106" i="1" s="1"/>
  <c r="P106" i="1" s="1"/>
  <c r="K107" i="1"/>
  <c r="L107" i="1" s="1"/>
  <c r="P107" i="1" s="1"/>
  <c r="K108" i="1"/>
  <c r="L108" i="1" s="1"/>
  <c r="P108" i="1" s="1"/>
  <c r="K109" i="1"/>
  <c r="L109" i="1" s="1"/>
  <c r="P109" i="1" s="1"/>
  <c r="K110" i="1"/>
  <c r="L110" i="1" s="1"/>
  <c r="P110" i="1" s="1"/>
  <c r="K111" i="1"/>
  <c r="L111" i="1" s="1"/>
  <c r="P111" i="1" s="1"/>
  <c r="K112" i="1"/>
  <c r="L112" i="1" s="1"/>
  <c r="P112" i="1" s="1"/>
  <c r="K113" i="1"/>
  <c r="L113" i="1" s="1"/>
  <c r="P113" i="1" s="1"/>
  <c r="K114" i="1"/>
  <c r="L114" i="1" s="1"/>
  <c r="P114" i="1" s="1"/>
  <c r="K115" i="1"/>
  <c r="L115" i="1" s="1"/>
  <c r="P115" i="1" s="1"/>
  <c r="K2" i="1"/>
  <c r="L2" i="1" s="1"/>
  <c r="P2" i="1" s="1"/>
  <c r="L47" i="1" l="1"/>
  <c r="P47" i="1" s="1"/>
</calcChain>
</file>

<file path=xl/sharedStrings.xml><?xml version="1.0" encoding="utf-8"?>
<sst xmlns="http://schemas.openxmlformats.org/spreadsheetml/2006/main" count="470" uniqueCount="315">
  <si>
    <t>FL</t>
  </si>
  <si>
    <t>CEFUROXIMUM 750MG</t>
  </si>
  <si>
    <t>CLINDAMYCINUM 300MG/2ML</t>
  </si>
  <si>
    <t>COLISTINUM 1000000UI</t>
  </si>
  <si>
    <t>CYTARABINUM 100MG/ML - 10 ML (1 G)</t>
  </si>
  <si>
    <t>DACARBAZINUM 200MG</t>
  </si>
  <si>
    <t>DEXMEDETOMIDINUM-100MCG/ML-2ML</t>
  </si>
  <si>
    <t>DIAZEPAMUM 10 MG</t>
  </si>
  <si>
    <t>DICLOFENAC 50MG</t>
  </si>
  <si>
    <t>DIOSMECTITA</t>
  </si>
  <si>
    <t>DOBUTAMINUM 250MG/50ML</t>
  </si>
  <si>
    <t>ERTAPENEMUM 1G</t>
  </si>
  <si>
    <t>FENTANYLUM 0,05MG/10ML</t>
  </si>
  <si>
    <t>FURAZOLIDONUM 100 MG</t>
  </si>
  <si>
    <t>GLYCEROLUM SUP</t>
  </si>
  <si>
    <t>GRANISETRONUM 1MG/ML - 3ML</t>
  </si>
  <si>
    <t>IMATINIBUM 100 MG</t>
  </si>
  <si>
    <t>LEVOFLOXACINUM 500MG 5MG/ML -100ML</t>
  </si>
  <si>
    <t>LINEZOLIDUM 2MG/ML- 300ML</t>
  </si>
  <si>
    <t>METHOTREXATUM 5000MG/50ML</t>
  </si>
  <si>
    <t>MICAFUNGINUM 100MG</t>
  </si>
  <si>
    <t>MICAFUNGINUM 50MG</t>
  </si>
  <si>
    <t>NATRII CHLORIDUM 5,85% 100ML</t>
  </si>
  <si>
    <t>ONDASETRONUM  4MG</t>
  </si>
  <si>
    <t>PARACETAMOLUM 500MG</t>
  </si>
  <si>
    <t>POSACONAZOLUM 100 MG</t>
  </si>
  <si>
    <t>RUPATADINUM 1MG/ML</t>
  </si>
  <si>
    <t>SALBUTAMOLUM (SIROP) 2MG/5ML 125ML</t>
  </si>
  <si>
    <t>SILDENAFILUM 50 MG</t>
  </si>
  <si>
    <t>TRIMEBUTINUM 24MG/5ML SUSP. ORALA</t>
  </si>
  <si>
    <t>VASOPRESSINUM 40UI/2ML</t>
  </si>
  <si>
    <t>DOCETAXELUM 20MG/1ML</t>
  </si>
  <si>
    <t>DOXORUBICINUM 2MG/ML - 50 ML</t>
  </si>
  <si>
    <t>HEMODERIVAT DEPROTEINIZAT DIN SANGE DE VITEL  40MG/ML-5ML</t>
  </si>
  <si>
    <t>BENZYLPENICILLINUM 400000UI</t>
  </si>
  <si>
    <t>ACETYLCYSTEINUM 20 MG/ML</t>
  </si>
  <si>
    <t>ACIDUM GADOTERICUM 0,5 MMOL/MLX 15 ML</t>
  </si>
  <si>
    <t>CICLOSPORINUM 25MG/SANDIMUN</t>
  </si>
  <si>
    <t>SUPOZITOARE PENTRU COPII</t>
  </si>
  <si>
    <t>MEROPENEMUM 500MG/20ML</t>
  </si>
  <si>
    <t>METAMIZOL NATRIUM 500MG/ML</t>
  </si>
  <si>
    <t>ALPROSTADILUM 20MCG</t>
  </si>
  <si>
    <t xml:space="preserve">IBUPROFEN 400 MG/100 ML     </t>
  </si>
  <si>
    <t xml:space="preserve">GLUCOSUM 5% 250ML   </t>
  </si>
  <si>
    <t xml:space="preserve">ACIDUM URSODEOXYCHOLICUM 250MG      </t>
  </si>
  <si>
    <t xml:space="preserve">AMPICILLINUM 1000 MG     </t>
  </si>
  <si>
    <t xml:space="preserve">AMPICILLINUM 500MG  </t>
  </si>
  <si>
    <t xml:space="preserve">ANIDULAFUNGINUM 100MG    </t>
  </si>
  <si>
    <t>AZITHROMYCINUM 200MG/5 ML</t>
  </si>
  <si>
    <t>CEFAZOLINUM  1G</t>
  </si>
  <si>
    <t>DASATINIBUM 20 MG</t>
  </si>
  <si>
    <t xml:space="preserve">DROTAVERINUM 40 MG/2 ML   </t>
  </si>
  <si>
    <t xml:space="preserve">RIFAXIMINUM 400 MG        </t>
  </si>
  <si>
    <t xml:space="preserve">TINZAPARINUM 10000UI    </t>
  </si>
  <si>
    <t>TROPICAMIDUM 1% 10 ML</t>
  </si>
  <si>
    <t xml:space="preserve">VINBLASTINUM 1 MG/ML 10 ML                                                                          </t>
  </si>
  <si>
    <t>Denumire produs DCI</t>
  </si>
  <si>
    <t>COD CPV</t>
  </si>
  <si>
    <t>DESCRIERE</t>
  </si>
  <si>
    <t>UM</t>
  </si>
  <si>
    <t>33690000-3</t>
  </si>
  <si>
    <t>33622100-7</t>
  </si>
  <si>
    <t>15882000-4</t>
  </si>
  <si>
    <t xml:space="preserve">33652100-6 </t>
  </si>
  <si>
    <t>33661600-7</t>
  </si>
  <si>
    <t>33616000-1</t>
  </si>
  <si>
    <t>33651300-1</t>
  </si>
  <si>
    <t xml:space="preserve">33651100-9  </t>
  </si>
  <si>
    <t>33651100-9</t>
  </si>
  <si>
    <t>33692200-9</t>
  </si>
  <si>
    <t xml:space="preserve">33651000-8  </t>
  </si>
  <si>
    <t>33692210-2</t>
  </si>
  <si>
    <t xml:space="preserve">33690000-3 </t>
  </si>
  <si>
    <t xml:space="preserve">33652000-5 </t>
  </si>
  <si>
    <t>33652100-6</t>
  </si>
  <si>
    <t xml:space="preserve">33642100-3 </t>
  </si>
  <si>
    <t>33661500-6</t>
  </si>
  <si>
    <t xml:space="preserve">33632100-0 </t>
  </si>
  <si>
    <t xml:space="preserve">33614000-7 </t>
  </si>
  <si>
    <t xml:space="preserve">33651100-9 </t>
  </si>
  <si>
    <t>33661100-2</t>
  </si>
  <si>
    <t xml:space="preserve">33661300-4 </t>
  </si>
  <si>
    <t xml:space="preserve">33613000-0 </t>
  </si>
  <si>
    <t>33612000-3</t>
  </si>
  <si>
    <t>33632000-9</t>
  </si>
  <si>
    <t>33615100-5</t>
  </si>
  <si>
    <t>33661300-4</t>
  </si>
  <si>
    <t xml:space="preserve">33631400-6 </t>
  </si>
  <si>
    <t>33621400-3</t>
  </si>
  <si>
    <t xml:space="preserve">33651300-1 </t>
  </si>
  <si>
    <t xml:space="preserve">33692400-1 </t>
  </si>
  <si>
    <t xml:space="preserve">33615100-5 </t>
  </si>
  <si>
    <t xml:space="preserve">33600000-6 </t>
  </si>
  <si>
    <t>33661200-3</t>
  </si>
  <si>
    <t>33614000-7</t>
  </si>
  <si>
    <t xml:space="preserve">33675000-2  </t>
  </si>
  <si>
    <t xml:space="preserve">33670000-7  </t>
  </si>
  <si>
    <t xml:space="preserve">33622100-7 </t>
  </si>
  <si>
    <t xml:space="preserve">33640000-8  </t>
  </si>
  <si>
    <t xml:space="preserve">33612000-3 </t>
  </si>
  <si>
    <t>33642100-3</t>
  </si>
  <si>
    <t>33620000-2</t>
  </si>
  <si>
    <t xml:space="preserve">15882000-4 </t>
  </si>
  <si>
    <t>33692300-0</t>
  </si>
  <si>
    <t xml:space="preserve">33696800-3  </t>
  </si>
  <si>
    <t xml:space="preserve">33692700-4 </t>
  </si>
  <si>
    <t xml:space="preserve">33621200-1  </t>
  </si>
  <si>
    <t xml:space="preserve">33622000-6 </t>
  </si>
  <si>
    <t>33651200-0</t>
  </si>
  <si>
    <t>15880000-0</t>
  </si>
  <si>
    <t>33662100-9</t>
  </si>
  <si>
    <t xml:space="preserve">33611000-6 </t>
  </si>
  <si>
    <t xml:space="preserve">15880000-0 </t>
  </si>
  <si>
    <t>33631200-4</t>
  </si>
  <si>
    <t>33621100-0</t>
  </si>
  <si>
    <t>SOL. INJ. 0,05mg/ml</t>
  </si>
  <si>
    <t>fiola</t>
  </si>
  <si>
    <t xml:space="preserve">RIFAXIMINUM 200 MG        </t>
  </si>
  <si>
    <t>33621200-1</t>
  </si>
  <si>
    <t xml:space="preserve">IBUPROFEN 200 MG/50 ML     </t>
  </si>
  <si>
    <t xml:space="preserve">IBUPROFEN 600 MG/100 ML     </t>
  </si>
  <si>
    <t>cutie x 200 ml</t>
  </si>
  <si>
    <t>CONTINUT LA 100G PULBERE: ECHIVALENT PROTEIC 298 KCAL/ 1265 KJ, PROTEINE: 70 G, CARBOHIDRATI: 4.4 G (DIN CARE ZAHARURI: 0. 2 G), LIPIDE: 0 G, FIBRE: 0 G, SARE: &lt;0.05 *CONVERTOR: 1 G PROTEINE = 1.2 G AMINOACIZI = 17 KJ = 4 KCAL</t>
  </si>
  <si>
    <t>VALORI NUTRIŢIONALE MEDII LA 100 ML:VALOARE ENERGETICĂ: 200 CAL, PROTEINE: (18% KCAL) 9 G. GLUCIDE: (43% KCAL) 21,4G. LIPIDE: (39% KCAL) 8,7 G.
cutie x 200 ml</t>
  </si>
  <si>
    <t xml:space="preserve">VALORI NUTRIŢIONALE MEDII LA 100 ML: VALOARE ENERGETICĂ:103 KCAL, PROTEINE 16%  (100% PEPTIDE DIN ZER) LIPIDE 34%  (60% MCT - ASIGURĂ RAPID NECESARUL ENERGETIC) GLUCIDE 50%      </t>
  </si>
  <si>
    <t>cutie x 400 g</t>
  </si>
  <si>
    <t>cutie x 500 g</t>
  </si>
  <si>
    <t>cutie x 200 g</t>
  </si>
  <si>
    <t>cutie x 125g</t>
  </si>
  <si>
    <t xml:space="preserve"> FAINA HIPOPROTEICA    </t>
  </si>
  <si>
    <t xml:space="preserve">INLOCUITOR OU </t>
  </si>
  <si>
    <t>Nr.Lot</t>
  </si>
  <si>
    <t>Cantitate minima Acord-cadru</t>
  </si>
  <si>
    <t>Cantitate maxima Acord cadru</t>
  </si>
  <si>
    <t>Cantitate minima cel mai mare Contract subsecvent</t>
  </si>
  <si>
    <t>Cantitate maxima cel mai mare Contract subsecvent</t>
  </si>
  <si>
    <t>Pret unitar estimat LEI fara TVA</t>
  </si>
  <si>
    <t>Valoare minima estimata Acord cadru LEI fara TVA</t>
  </si>
  <si>
    <t>Valoare maxima estimata Acord cadru LEI fara TVA</t>
  </si>
  <si>
    <t>Valoare cel mai mare contract subsecvent LEI fara TVA</t>
  </si>
  <si>
    <t>20mg/ml - 100 ML  FLACON SOL. ORALA</t>
  </si>
  <si>
    <t xml:space="preserve">2mg COMPR. </t>
  </si>
  <si>
    <t>0,5mmol/ml x 15 ml sol. inj. SOL. INJ.</t>
  </si>
  <si>
    <t xml:space="preserve"> 250mg CAPS.</t>
  </si>
  <si>
    <t>2 ml FL</t>
  </si>
  <si>
    <t>20microgr. PULB. PT. SOL. PERF.</t>
  </si>
  <si>
    <t>1000mg PULB. PT. SOL. INJ.</t>
  </si>
  <si>
    <t>500mg PULB. PT. SOL. INJ.</t>
  </si>
  <si>
    <t>30ml x 100 mg pulb. PULB. PT. CONC. PT. SOL. PERF.</t>
  </si>
  <si>
    <t>10000UI X 20 ML PULB. PT. CONC. PT. SOL. PERF.</t>
  </si>
  <si>
    <t>200mg/5ml PULB. PT. SUSP. ORALA</t>
  </si>
  <si>
    <t>1,5g/0,5g PULB. PT. CONC. PT. SOL. PERF.</t>
  </si>
  <si>
    <t>400000UI PULB. PT. SOL. INJ.</t>
  </si>
  <si>
    <t>20mg/ml SOL. PERF./SOL.ORALA</t>
  </si>
  <si>
    <t>1g PULB.  PT. SOL. INJ./PERF.</t>
  </si>
  <si>
    <t>1g/0,5g/ 20 ml PULB. PT. CONC. PT. SOL. PERF.</t>
  </si>
  <si>
    <t>750mg PULB. PT. SOL. INJ./PERF.</t>
  </si>
  <si>
    <t>25mg CAPS. MOI</t>
  </si>
  <si>
    <t>300mg/2ml SOL. INJ.</t>
  </si>
  <si>
    <t>0,5 mg COMPR.</t>
  </si>
  <si>
    <t>1.000.000 UI PULB. PT. SOL. INJ./PERF.</t>
  </si>
  <si>
    <t>1000mg/500mg PULB. PT. SOL. INJ./PERF.</t>
  </si>
  <si>
    <t>1 matrice de 9,5 cm x 4,8 cm MATRICE PENTRU HEMOSTAZA LOCALA 5,5 mg/ 2,0 U.I.</t>
  </si>
  <si>
    <t>1 matrice de 3,0 cm x 2,5 cm MATRICE PENTRU HEMOSTAZA LOCALA 5,5 mg/ 2,0 U.I.</t>
  </si>
  <si>
    <t>25U/ml PULB.+SOLV. PT. SOL. PERF.</t>
  </si>
  <si>
    <t>50UI/500UI PULB.+SOLV. PT. SOL. PERF.</t>
  </si>
  <si>
    <t>200mg PULB. PT. SOL. INJ. / PERF.</t>
  </si>
  <si>
    <t>100mg/ml-10 ML SOL. INJ./PERF.</t>
  </si>
  <si>
    <t>200mg PULB. PT. SOL. INJ. SAU PERF.</t>
  </si>
  <si>
    <t>20mg COMPR. FILM.</t>
  </si>
  <si>
    <t>120micrograme LIOF. ORAL</t>
  </si>
  <si>
    <t>100micrograme/ml CONC. PT. SOL. PERF.</t>
  </si>
  <si>
    <t>10mg COMPR.</t>
  </si>
  <si>
    <t>50mg COMPR. GASTROREZ.</t>
  </si>
  <si>
    <t>3g/Plic PULBERE BUVABILA</t>
  </si>
  <si>
    <t>250mg SOL. PERF.</t>
  </si>
  <si>
    <t>20mg/ml CONC. PT. SOL. PERF.</t>
  </si>
  <si>
    <t>DOMPERIDONUM 10MG</t>
  </si>
  <si>
    <t>10 mg COMPR. ORODISPERSABILE</t>
  </si>
  <si>
    <t>2MG/ML - 50 ML CONC. PT. SOL. PERF.</t>
  </si>
  <si>
    <t>40mg/2ml SOL. INJ.</t>
  </si>
  <si>
    <t>1g PULB. PT. CONC. PT. SOL. PERF.</t>
  </si>
  <si>
    <t>100 MG CPR</t>
  </si>
  <si>
    <t>300mg CAPS.</t>
  </si>
  <si>
    <t>50mg/ml/x 250 ml sol. Perf SOL. PERF.</t>
  </si>
  <si>
    <t>216mg/ml CONC. PT. SOL. PERF.</t>
  </si>
  <si>
    <t>1mg/ml  x 3 ml sol. inj. SOL. INJ.</t>
  </si>
  <si>
    <t>200mg/5ml SOL. INJ.</t>
  </si>
  <si>
    <t>500mg CAPS.</t>
  </si>
  <si>
    <t>400 MG/100 ML      FLACON</t>
  </si>
  <si>
    <t>200 MG/50 ML SOL. PERF.</t>
  </si>
  <si>
    <t>600 MG/100 ML  SOL. PERF.</t>
  </si>
  <si>
    <t>1g PULB. PT. SOL. PERF.</t>
  </si>
  <si>
    <t xml:space="preserve"> 100 mg COMPR. FILM.</t>
  </si>
  <si>
    <t>30mg/ml SOL. INJ.</t>
  </si>
  <si>
    <t xml:space="preserve">KETOROLAC TROMETHAMIN 30mg/ml </t>
  </si>
  <si>
    <t>IFOSFAMIDUM 1G</t>
  </si>
  <si>
    <t>100U/ml/3 ml SOL. INJ. IN CARTUS</t>
  </si>
  <si>
    <t>100 unitati/3 ml SOL. INJ. IN CARTUS</t>
  </si>
  <si>
    <t>5mg/ml/500 mg SOL. PERF.</t>
  </si>
  <si>
    <t>2mg/ml/300 ml SOL. PERF.</t>
  </si>
  <si>
    <t>500mg PULB. PT. SOL. INJ./PERF.</t>
  </si>
  <si>
    <t>500mg/ml/ x 50 ml PIC. ORALE, SOL.</t>
  </si>
  <si>
    <t>100mg/ml/50 ML CONC. PT. SOL. INJ./PERF.</t>
  </si>
  <si>
    <t>100mg PULB. PT. CONC. PT. SOL. PERF.</t>
  </si>
  <si>
    <t>50mg PULB. PT. CONC. PT. SOL. PERF.</t>
  </si>
  <si>
    <t>58,5mg/ml CONC. PT. SOL. PERF.</t>
  </si>
  <si>
    <t>100 unitati/ 3 ml sol. inj. SOL. INJ. IN CARTUS</t>
  </si>
  <si>
    <t>2mg/ml/4 ML SOL. INJ.</t>
  </si>
  <si>
    <t>2mg/ml/2 ml SOL. INJ.</t>
  </si>
  <si>
    <t>100mg COMPR. GASTROREZ.</t>
  </si>
  <si>
    <t>500MG COMPRIMAT</t>
  </si>
  <si>
    <t>1 MG/4ML PULB. PT. CONC. PT. SOL. INJ./PERF.</t>
  </si>
  <si>
    <t>200mg COMPR. FILM.</t>
  </si>
  <si>
    <t>400mg COMPR. FILM.</t>
  </si>
  <si>
    <t>1mg/ml SOL. ORALA</t>
  </si>
  <si>
    <t>2mg/5ml SIROP</t>
  </si>
  <si>
    <t>800mg COMPR. FILM.</t>
  </si>
  <si>
    <t>SEVELAMER 800mg -CARBONAT DE SEVELAMER 800mg</t>
  </si>
  <si>
    <t>50mg COMPR. ORODISPERSABILE</t>
  </si>
  <si>
    <t>125MG/25MG/5ML X100ML SUSP. ORALA/FLACON</t>
  </si>
  <si>
    <t xml:space="preserve">MAGNESII SULFAS 200 mg/ml 10 ML                                                        </t>
  </si>
  <si>
    <t>200 mg/ml 10 ML                                                       SOL. INJ.</t>
  </si>
  <si>
    <t>TAMSULOSINUM 0,4mg</t>
  </si>
  <si>
    <t>0,4mg CAPS. CU ELIB. PREL.</t>
  </si>
  <si>
    <t>TEICOPLANINUM 400MG</t>
  </si>
  <si>
    <t>400mg PULB.+SOLV. PT. SOL. INJ./PERF. SAU SOL. ORALA</t>
  </si>
  <si>
    <t>40mg COMPR.</t>
  </si>
  <si>
    <t>10000UI anti-XA/ml SOL. INJ. IN FLACON</t>
  </si>
  <si>
    <t>300unitati/ml SOL. INJ. IN STILOU INJECTOR (PEN) PREUMPLUT</t>
  </si>
  <si>
    <t>24MG/5ML SUSP. ORALA FLACON</t>
  </si>
  <si>
    <t>10mg/ml PICATURI OFT., SOL.</t>
  </si>
  <si>
    <t>40U.I./2ml CONC. PT. SOL. PERF.</t>
  </si>
  <si>
    <t>1mg/ml SOL. INJ.</t>
  </si>
  <si>
    <t>caps</t>
  </si>
  <si>
    <t>fl</t>
  </si>
  <si>
    <t>ACENOCUMAROLUM 2 MG</t>
  </si>
  <si>
    <t>compr.</t>
  </si>
  <si>
    <t>flacon</t>
  </si>
  <si>
    <t xml:space="preserve">500µg CONC. PT. SOL. PERF. </t>
  </si>
  <si>
    <t>ASPARAGINAZUM 10000UI</t>
  </si>
  <si>
    <t>CAFEINUM CITRAT  20MG/ML</t>
  </si>
  <si>
    <t>CEFTOLOZANUM + TAZOBACTANUM 1G/0.5G 20 ML</t>
  </si>
  <si>
    <t xml:space="preserve">CLONAZEPAMUM  0,5MG   </t>
  </si>
  <si>
    <t>punga/flacon</t>
  </si>
  <si>
    <t>bucata</t>
  </si>
  <si>
    <t>CYCLOPHOSPHAMIDUM 200 MG</t>
  </si>
  <si>
    <t>DESMOPRESINUM 120MCG</t>
  </si>
  <si>
    <t>plic</t>
  </si>
  <si>
    <t>capsule</t>
  </si>
  <si>
    <t>fi</t>
  </si>
  <si>
    <t>Flacon x 5g pulbere + flacon x 50g gel</t>
  </si>
  <si>
    <t xml:space="preserve">AZTREONAMUM + AVIBACTAMUM 1.5G/0.5G    </t>
  </si>
  <si>
    <t>500 UI/2 ml PULB. SI SOLV. PT. SOL. INJ.</t>
  </si>
  <si>
    <t xml:space="preserve">	METRONIDAZOLUM 5mg/ml</t>
  </si>
  <si>
    <t xml:space="preserve">	5mg/ml -  100 ml sol. perf.</t>
  </si>
  <si>
    <t>DOPAMINUM 5 MG/ML</t>
  </si>
  <si>
    <t xml:space="preserve">5 mg/ml 10ML </t>
  </si>
  <si>
    <t>Valoare minima estimata Acord-cadru LEI fara TVA</t>
  </si>
  <si>
    <t>Valoare maxima estimata Acord-cadru LEI fara TVA</t>
  </si>
  <si>
    <t>Ambalaj: cutie x 500 g.</t>
  </si>
  <si>
    <t>COMBINATII-AMPICILLINUM+SULBACTANUM 1,5G</t>
  </si>
  <si>
    <t>Ambalaj: cutie x 200 g.</t>
  </si>
  <si>
    <t>GABAPENTINUM 300MG</t>
  </si>
  <si>
    <t>GLYCEROFOSFATUM-20ML</t>
  </si>
  <si>
    <t>ONDANSETRONUM 8MG</t>
  </si>
  <si>
    <t>REMIFENTANILUM 1 MG/4ML</t>
  </si>
  <si>
    <t>SULFAMETHOXAZOLUM + TRIMETHOPRIMUM 125 MG/25MG/5MLX100 ML</t>
  </si>
  <si>
    <t>TIOGUANIN 40 MG</t>
  </si>
  <si>
    <t>Formula completa pentru sugari de la nastere;
Formula semi-elementala, hipoalergenica;
80% Peptide din zer, 20% aminoacizi;
Fara Lactoza, fara gluten;
Produs sub forma de pudra; 
Valori nutritionale medii per 100ml produs preparat: Energie: 70 kcal, Proteine: (12%kcal) 2.1 g, Glucide: (43%kcal) 7.65 g; Lipide: (45%kcal) 3.56 g.
Valoare energetica - 68 kcal/100ml (501 kcal/100g); Proteine - 2 g/100ml (80% Peptide din zer, 20% aminoacizi); Lipide - 3,4 g/100ml (25,1g/100g); Glucide - 7,3g/100 ml (53,9g/100ml);
Distributie energetica - 12% Proteine, 45% Lipide, 43% Glucide; Osmolaritate - 194 mOsm/l.
cutie x 400 g</t>
  </si>
  <si>
    <t>FORMULE EXTENSIV HIDROLIZATE FĂRĂ LACTOZĂ</t>
  </si>
  <si>
    <t>Formula cu proteine extensiv hidrolizate, pentru regimul dietetic al sugarilor cu alergie la proteinele din lapte de vaca, de la nastere pana la 6 luni. Declaraţie nutriţională per 100 g: Valoare energetica: 2023 kJ/ 483 kcal; Grasimi: 24.7 g; Glucide: 51.7 g; Fibre: 4.0 g; Proteine: 11.6 g. Ambalaj: cutie x 400 g</t>
  </si>
  <si>
    <t>FORMULA EXTENSIV HIDROLIZATA CU LACTOZA</t>
  </si>
  <si>
    <t>COMBINATII SOLUTII PENTRU ADMINISTRARE INTRAVENOASA SOLUTII PENTRU NUTRITIE PARENTERALA  1440 ml</t>
  </si>
  <si>
    <t>1440 ml emulsie perf. -  punga tricamerala cu solutie de aminoacizi, emulsie lipidica si glucoza, cu administrare pe vena periferica, cu osmolaritate de 750 mosmol/l, cu volum de 1440ml</t>
  </si>
  <si>
    <t>1540 ml emulsie perf. - punga tricamerala cu solutie de aminoacizi, emulsie lipidica si glucoza, cu administrare pe vena centrala, cu osmolaritate de 1060 mosmol/l, cu volum de 1540 ml</t>
  </si>
  <si>
    <t xml:space="preserve">COMBINATII SOLUTII PENTRU ADMINISTRARE INTRAVENOASA SOLUTII PENTRU NUTRITIE PARENTERALA 1540 ml </t>
  </si>
  <si>
    <t>COMBINATII (FIBRINOGEN+TROMBINA)/ MATRICE HEMOSTAZA LOCALA 9,5 CM X 4,8 CM</t>
  </si>
  <si>
    <t xml:space="preserve">COMBINATII (FIBRINOGEN+TROMBINA)/ MATRICE HEMOSTAZA LOCALA 3 CM X 2,5 CM </t>
  </si>
  <si>
    <t>COMPLEX DE ANTIINHIBITORI AI COAGULARII 25UI/500UI-20ML</t>
  </si>
  <si>
    <t>COMPLEX DE ANTIINHIBITORI AI COAGULARII  50UI/500UI-20ML</t>
  </si>
  <si>
    <t xml:space="preserve">INSULINUM LISPRO 100UI/ML-3ML </t>
  </si>
  <si>
    <t>INSULINUM LISPRO 100UI/ML 3ML</t>
  </si>
  <si>
    <t>100 unitati/ml/3 ml SOL. INJ. IN STILOU INJECTOR (PEN) PREUMPLUT X 5 PEN</t>
  </si>
  <si>
    <t xml:space="preserve"> 100 UI/ML 3ML SUSP. INJ. IN STILOU INJECTOR PREUMPLUT X 5 SPR PEN</t>
  </si>
  <si>
    <t xml:space="preserve">HYDROXYCARBAMIDUM 500 MG </t>
  </si>
  <si>
    <t xml:space="preserve">SOLUTII PENTRU ADMINISTRARE INTRAVENOASA SOLUTII PENTRU NUTRITIE PARENTERALA 200g/1000ml - 500 ml emulsie perfuzabila
Osmolalitate: 350 mOsm/kg apă
pH: aproximativ 8
Conţinut energetic: 8,4 MJ (2000 kcal)/1000 ml
Conţinut în fosfat organic: 15 mmol/1000ml </t>
  </si>
  <si>
    <t xml:space="preserve">	COMBINATII (LIPIDE) - SOLUTII PENTRU ADMINISTRARE INTRAVENOASA SOLUTII PENTRU NUTRITIE PARENTERALA</t>
  </si>
  <si>
    <t>INSULINUM GLARGINE 100UI/ML- 3ML CARTUS</t>
  </si>
  <si>
    <t>100UI/ML-PEN 3ML - SOL. INJ. IN STILOU INJECTOR PREUMPLUT</t>
  </si>
  <si>
    <t>INSULINUM GLARGINE 100UI/ML-PEN 3ML</t>
  </si>
  <si>
    <t xml:space="preserve">	INSULINUM DETEMIR 100UI/ML - 3ML</t>
  </si>
  <si>
    <t>CONCENTRAT DE ENZIME PROTEOLITICE CU BROMELAINA 5G</t>
  </si>
  <si>
    <t>1000UI PULB.+SOLV. PT. SOL. INJ.- Cutie x 1 flac. cu pulb. pt. sol. inj. + 1 seringa umpluta. x 5ml sol. inj. + 1 set steril de perf. + 2 tamp. alcool + 1 plasture + 1 tamp. Tifon</t>
  </si>
  <si>
    <t>250UI PULB.+SOLV. PT. SOL. INJ. - Cutie x 1 flac. cu pulb. pt. sol. inj. + 1 seringa umpluta. x 5ml sol. inj. + 1 set steril de perf. + 2 tamp. alcool + 1 plasture + 1 tamp. Tifon</t>
  </si>
  <si>
    <t>500UI PULB.+SOLV. PT. SOL. INJ.- Cutie x 1 flac. cu pulb. pt. sol. inj. + 1 seringa umpluta. x 5ml sol. inj. + 1 set steril de perf. + 2 tamp. alcool + 1 plasture + 1 tamp. Tifon</t>
  </si>
  <si>
    <t xml:space="preserve">NONACOG ALPHA (FACTOR IX DE COAGULARE) 1000 UI </t>
  </si>
  <si>
    <t>INSULINUM ASPART 100UI/ML - 3ML</t>
  </si>
  <si>
    <t xml:space="preserve">NONACOG ALPHA (FACTOR IX DE COAGULARE) 250 UI </t>
  </si>
  <si>
    <t xml:space="preserve">NONACOG ALPHA (FACTOR IX DE COAGULARE) 500 UI </t>
  </si>
  <si>
    <t xml:space="preserve">DIETA PEPTIDICĂ COMPLETĂ PENTRU REGIMUL DIETETIC AL COPIILOR ÎNTRE 1 - 10 ANI FĂRĂ GLUTEN, FĂRĂ LACTOZĂ (PRODUS PREPARAT.)                </t>
  </si>
  <si>
    <t>Aliment nutritiv complet nutritional, cu conținut crescut de calorii și de proteine, cu administrare orală, pentru regimul dietetic al pacienților cu sau la risc de malnutriție. Gata de utilizare. Fără fibre. Fără gluten
 Energie pt 125g	 	 
- kcal 225
- kJ 945</t>
  </si>
  <si>
    <t xml:space="preserve">Aliment nutritiv complet nutritional </t>
  </si>
  <si>
    <t>1875 ml emulsie perf. ((750 ml soluţie de aminoacizi + 375 ml emulsie lipidică + 750 ml soluţie de glucoză) 
Conţinut total de aminacizi (g)  60 
Conţinut total de azot (g)  8.6 
Conţinut total de glucide (g)  120 
Conţinut total de lipide (g)  75
Osmolalitate (mOsm/kg) 920
pH 5.0 - 6.0</t>
  </si>
  <si>
    <t>COMBINATII SOLUTII PENTRU ADMINISTRARE INTRAVENOASA SOLUTII PENTRU NUTRITIE PARENTERALA - EMULSIE PERF. 1875 ML</t>
  </si>
  <si>
    <t>DIETA LICHIDĂ, COMPLETĂ, HIPERCALORICĂ ŞI HIPERPROTEICĂ, FĂRĂ LACTOZĂ ŞI FĂRĂ GLUTEN</t>
  </si>
  <si>
    <t xml:space="preserve">RURIOCTOCOG ALFA PEGOL 500 UI/2 ml </t>
  </si>
  <si>
    <t>COMBINATII vitamine hidrosolubile</t>
  </si>
  <si>
    <t>SUBSTITUENT PROTEIC FENILCETONURIE PESTE 15ANI- cutie 500  g</t>
  </si>
  <si>
    <t>Un ml de concentrat pentru emulsie perfuzabilă conţine:
Palmitat de retinol 135,3 μg
corespunzător la retinol 69 μg
Ergocalciferol 1,0 μg
dl-α-Tocoferol 0,64 mg
Fitomenadionă 20 μg
Corespunzător la:
Vitamina A 69 μg (230 UI)
Vitamina D2 1,0 μg (40 UI)
Vitamina E 0,64 mg (0,7 UI)
Vitamina K1 20 μg
pH: aproximativ 8
 Osmolalitate: aproximativ 300 mOsm/kg apă
Excipienţi cu efect cunoscut:
Ulei de soia purificat 100 mg
Fosfolipide din ou purificate 12 mg 
10 ML CONC. PT. EMULSIE PERF.</t>
  </si>
  <si>
    <t>COMBINATII vitamine liposolubile</t>
  </si>
  <si>
    <t>Pulbere pentru soluţie perfuzabilă
vitamine hidrosolubile:
Vitamina B1 2,50 mg (echivalent cu nitrat de tiamină 3,10 mg)
Vitamina B2 3,60 mg (echivalent cu fosfat sodic de riboflavină 4,90 mg)
Nicotinamidă 40,00 mg
Vitamina B6 4,00 mg (echivalent cu clorhidrat de piridoxină 4,90 mg)
Acid pantotenic 15,00 mg (echivalent cu pantotenat de sodiu 16,50 mg)
Vitamina C 100,00 mg (echivalent cu ascorbat de sodiu 113,00 mg)
Biotină 60,00 µg
Acid folic 0,40 mg
Ciancobalamină 5,00 µg
- Celelalte componente sunt: glicină, parahidroxibenzoat de metil (E 218) şi edetat disodic
10 ml PULB. PT. SOL. PERF.</t>
  </si>
  <si>
    <t>INSULINUM GLARGINE 300UI/ML</t>
  </si>
  <si>
    <t>ALPROSTADILUM  500 µg</t>
  </si>
  <si>
    <t>ADENOSINUM 10mg/2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</si>
</sst>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b/>
      <sz val="9"/>
      <name val="Arial"/>
      <family val="2"/>
    </font>
    <font>
      <sz val="9"/>
      <name val="Arial"/>
      <family val="2"/>
    </font>
    <font>
      <sz val="11"/>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7">
    <xf numFmtId="0" fontId="0" fillId="0" borderId="0" xfId="0"/>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3" fontId="1" fillId="0" borderId="2" xfId="0" applyNumberFormat="1" applyFont="1" applyBorder="1" applyAlignment="1">
      <alignment horizontal="center" vertical="center" wrapText="1"/>
    </xf>
    <xf numFmtId="4" fontId="1" fillId="0" borderId="2" xfId="0" applyNumberFormat="1" applyFont="1" applyBorder="1" applyAlignment="1">
      <alignment horizontal="center" vertical="center" wrapText="1"/>
    </xf>
    <xf numFmtId="0" fontId="1" fillId="2" borderId="0" xfId="0" applyFont="1" applyFill="1" applyAlignment="1">
      <alignment horizontal="center" vertical="center" wrapText="1"/>
    </xf>
    <xf numFmtId="4" fontId="1" fillId="0" borderId="2" xfId="1" applyNumberFormat="1" applyFont="1" applyFill="1" applyBorder="1" applyAlignment="1">
      <alignment horizontal="center" vertical="center" wrapText="1"/>
    </xf>
    <xf numFmtId="4" fontId="2"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2" fillId="0" borderId="0" xfId="0" applyNumberFormat="1" applyFont="1" applyAlignment="1">
      <alignment horizontal="center" vertical="center" wrapText="1"/>
    </xf>
    <xf numFmtId="0" fontId="1" fillId="3" borderId="2"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4" fontId="1" fillId="3" borderId="2" xfId="0" applyNumberFormat="1" applyFont="1" applyFill="1" applyBorder="1" applyAlignment="1">
      <alignment horizontal="center" vertical="center" wrapText="1"/>
    </xf>
    <xf numFmtId="4"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F7F09-76D2-4732-AFCE-C7DE36ADF83C}">
  <sheetPr>
    <pageSetUpPr fitToPage="1"/>
  </sheetPr>
  <dimension ref="A1:P117"/>
  <sheetViews>
    <sheetView tabSelected="1" topLeftCell="D1" workbookViewId="0">
      <selection activeCell="E6" sqref="E6"/>
    </sheetView>
  </sheetViews>
  <sheetFormatPr defaultRowHeight="12" x14ac:dyDescent="0.25"/>
  <cols>
    <col min="1" max="1" width="8.140625" style="2" hidden="1" customWidth="1"/>
    <col min="2" max="3" width="0" style="4" hidden="1" customWidth="1"/>
    <col min="4" max="4" width="6.5703125" style="4" customWidth="1"/>
    <col min="5" max="5" width="38.28515625" style="4" customWidth="1"/>
    <col min="6" max="6" width="16.140625" style="4" customWidth="1"/>
    <col min="7" max="7" width="35.28515625" style="4" customWidth="1"/>
    <col min="8" max="8" width="14" style="4" customWidth="1"/>
    <col min="9" max="9" width="15.140625" style="16" customWidth="1"/>
    <col min="10" max="10" width="15.5703125" style="16" customWidth="1"/>
    <col min="11" max="11" width="13.42578125" style="16" bestFit="1" customWidth="1"/>
    <col min="12" max="12" width="14.28515625" style="16" customWidth="1"/>
    <col min="13" max="13" width="12" style="11" customWidth="1"/>
    <col min="14" max="14" width="16.5703125" style="11" customWidth="1"/>
    <col min="15" max="15" width="16.28515625" style="11" customWidth="1"/>
    <col min="16" max="16" width="15.140625" style="11" customWidth="1"/>
    <col min="17" max="246" width="9.140625" style="4"/>
    <col min="247" max="247" width="0" style="4" hidden="1" customWidth="1"/>
    <col min="248" max="248" width="9.7109375" style="4" customWidth="1"/>
    <col min="249" max="249" width="13" style="4" customWidth="1"/>
    <col min="250" max="250" width="11.7109375" style="4" customWidth="1"/>
    <col min="251" max="252" width="0" style="4" hidden="1" customWidth="1"/>
    <col min="253" max="253" width="9.5703125" style="4" customWidth="1"/>
    <col min="254" max="254" width="37.140625" style="4" customWidth="1"/>
    <col min="255" max="255" width="9.140625" style="4"/>
    <col min="256" max="256" width="0" style="4" hidden="1" customWidth="1"/>
    <col min="257" max="258" width="9.140625" style="4"/>
    <col min="259" max="260" width="0" style="4" hidden="1" customWidth="1"/>
    <col min="261" max="261" width="29.28515625" style="4" customWidth="1"/>
    <col min="262" max="262" width="0" style="4" hidden="1" customWidth="1"/>
    <col min="263" max="263" width="9.140625" style="4"/>
    <col min="264" max="264" width="12.85546875" style="4" customWidth="1"/>
    <col min="265" max="265" width="13" style="4" customWidth="1"/>
    <col min="266" max="266" width="8.7109375" style="4" customWidth="1"/>
    <col min="267" max="267" width="59.28515625" style="4" customWidth="1"/>
    <col min="268" max="502" width="9.140625" style="4"/>
    <col min="503" max="503" width="0" style="4" hidden="1" customWidth="1"/>
    <col min="504" max="504" width="9.7109375" style="4" customWidth="1"/>
    <col min="505" max="505" width="13" style="4" customWidth="1"/>
    <col min="506" max="506" width="11.7109375" style="4" customWidth="1"/>
    <col min="507" max="508" width="0" style="4" hidden="1" customWidth="1"/>
    <col min="509" max="509" width="9.5703125" style="4" customWidth="1"/>
    <col min="510" max="510" width="37.140625" style="4" customWidth="1"/>
    <col min="511" max="511" width="9.140625" style="4"/>
    <col min="512" max="512" width="0" style="4" hidden="1" customWidth="1"/>
    <col min="513" max="514" width="9.140625" style="4"/>
    <col min="515" max="516" width="0" style="4" hidden="1" customWidth="1"/>
    <col min="517" max="517" width="29.28515625" style="4" customWidth="1"/>
    <col min="518" max="518" width="0" style="4" hidden="1" customWidth="1"/>
    <col min="519" max="519" width="9.140625" style="4"/>
    <col min="520" max="520" width="12.85546875" style="4" customWidth="1"/>
    <col min="521" max="521" width="13" style="4" customWidth="1"/>
    <col min="522" max="522" width="8.7109375" style="4" customWidth="1"/>
    <col min="523" max="523" width="59.28515625" style="4" customWidth="1"/>
    <col min="524" max="758" width="9.140625" style="4"/>
    <col min="759" max="759" width="0" style="4" hidden="1" customWidth="1"/>
    <col min="760" max="760" width="9.7109375" style="4" customWidth="1"/>
    <col min="761" max="761" width="13" style="4" customWidth="1"/>
    <col min="762" max="762" width="11.7109375" style="4" customWidth="1"/>
    <col min="763" max="764" width="0" style="4" hidden="1" customWidth="1"/>
    <col min="765" max="765" width="9.5703125" style="4" customWidth="1"/>
    <col min="766" max="766" width="37.140625" style="4" customWidth="1"/>
    <col min="767" max="767" width="9.140625" style="4"/>
    <col min="768" max="768" width="0" style="4" hidden="1" customWidth="1"/>
    <col min="769" max="770" width="9.140625" style="4"/>
    <col min="771" max="772" width="0" style="4" hidden="1" customWidth="1"/>
    <col min="773" max="773" width="29.28515625" style="4" customWidth="1"/>
    <col min="774" max="774" width="0" style="4" hidden="1" customWidth="1"/>
    <col min="775" max="775" width="9.140625" style="4"/>
    <col min="776" max="776" width="12.85546875" style="4" customWidth="1"/>
    <col min="777" max="777" width="13" style="4" customWidth="1"/>
    <col min="778" max="778" width="8.7109375" style="4" customWidth="1"/>
    <col min="779" max="779" width="59.28515625" style="4" customWidth="1"/>
    <col min="780" max="1014" width="9.140625" style="4"/>
    <col min="1015" max="1015" width="0" style="4" hidden="1" customWidth="1"/>
    <col min="1016" max="1016" width="9.7109375" style="4" customWidth="1"/>
    <col min="1017" max="1017" width="13" style="4" customWidth="1"/>
    <col min="1018" max="1018" width="11.7109375" style="4" customWidth="1"/>
    <col min="1019" max="1020" width="0" style="4" hidden="1" customWidth="1"/>
    <col min="1021" max="1021" width="9.5703125" style="4" customWidth="1"/>
    <col min="1022" max="1022" width="37.140625" style="4" customWidth="1"/>
    <col min="1023" max="1023" width="9.140625" style="4"/>
    <col min="1024" max="1024" width="0" style="4" hidden="1" customWidth="1"/>
    <col min="1025" max="1026" width="9.140625" style="4"/>
    <col min="1027" max="1028" width="0" style="4" hidden="1" customWidth="1"/>
    <col min="1029" max="1029" width="29.28515625" style="4" customWidth="1"/>
    <col min="1030" max="1030" width="0" style="4" hidden="1" customWidth="1"/>
    <col min="1031" max="1031" width="9.140625" style="4"/>
    <col min="1032" max="1032" width="12.85546875" style="4" customWidth="1"/>
    <col min="1033" max="1033" width="13" style="4" customWidth="1"/>
    <col min="1034" max="1034" width="8.7109375" style="4" customWidth="1"/>
    <col min="1035" max="1035" width="59.28515625" style="4" customWidth="1"/>
    <col min="1036" max="1270" width="9.140625" style="4"/>
    <col min="1271" max="1271" width="0" style="4" hidden="1" customWidth="1"/>
    <col min="1272" max="1272" width="9.7109375" style="4" customWidth="1"/>
    <col min="1273" max="1273" width="13" style="4" customWidth="1"/>
    <col min="1274" max="1274" width="11.7109375" style="4" customWidth="1"/>
    <col min="1275" max="1276" width="0" style="4" hidden="1" customWidth="1"/>
    <col min="1277" max="1277" width="9.5703125" style="4" customWidth="1"/>
    <col min="1278" max="1278" width="37.140625" style="4" customWidth="1"/>
    <col min="1279" max="1279" width="9.140625" style="4"/>
    <col min="1280" max="1280" width="0" style="4" hidden="1" customWidth="1"/>
    <col min="1281" max="1282" width="9.140625" style="4"/>
    <col min="1283" max="1284" width="0" style="4" hidden="1" customWidth="1"/>
    <col min="1285" max="1285" width="29.28515625" style="4" customWidth="1"/>
    <col min="1286" max="1286" width="0" style="4" hidden="1" customWidth="1"/>
    <col min="1287" max="1287" width="9.140625" style="4"/>
    <col min="1288" max="1288" width="12.85546875" style="4" customWidth="1"/>
    <col min="1289" max="1289" width="13" style="4" customWidth="1"/>
    <col min="1290" max="1290" width="8.7109375" style="4" customWidth="1"/>
    <col min="1291" max="1291" width="59.28515625" style="4" customWidth="1"/>
    <col min="1292" max="1526" width="9.140625" style="4"/>
    <col min="1527" max="1527" width="0" style="4" hidden="1" customWidth="1"/>
    <col min="1528" max="1528" width="9.7109375" style="4" customWidth="1"/>
    <col min="1529" max="1529" width="13" style="4" customWidth="1"/>
    <col min="1530" max="1530" width="11.7109375" style="4" customWidth="1"/>
    <col min="1531" max="1532" width="0" style="4" hidden="1" customWidth="1"/>
    <col min="1533" max="1533" width="9.5703125" style="4" customWidth="1"/>
    <col min="1534" max="1534" width="37.140625" style="4" customWidth="1"/>
    <col min="1535" max="1535" width="9.140625" style="4"/>
    <col min="1536" max="1536" width="0" style="4" hidden="1" customWidth="1"/>
    <col min="1537" max="1538" width="9.140625" style="4"/>
    <col min="1539" max="1540" width="0" style="4" hidden="1" customWidth="1"/>
    <col min="1541" max="1541" width="29.28515625" style="4" customWidth="1"/>
    <col min="1542" max="1542" width="0" style="4" hidden="1" customWidth="1"/>
    <col min="1543" max="1543" width="9.140625" style="4"/>
    <col min="1544" max="1544" width="12.85546875" style="4" customWidth="1"/>
    <col min="1545" max="1545" width="13" style="4" customWidth="1"/>
    <col min="1546" max="1546" width="8.7109375" style="4" customWidth="1"/>
    <col min="1547" max="1547" width="59.28515625" style="4" customWidth="1"/>
    <col min="1548" max="1782" width="9.140625" style="4"/>
    <col min="1783" max="1783" width="0" style="4" hidden="1" customWidth="1"/>
    <col min="1784" max="1784" width="9.7109375" style="4" customWidth="1"/>
    <col min="1785" max="1785" width="13" style="4" customWidth="1"/>
    <col min="1786" max="1786" width="11.7109375" style="4" customWidth="1"/>
    <col min="1787" max="1788" width="0" style="4" hidden="1" customWidth="1"/>
    <col min="1789" max="1789" width="9.5703125" style="4" customWidth="1"/>
    <col min="1790" max="1790" width="37.140625" style="4" customWidth="1"/>
    <col min="1791" max="1791" width="9.140625" style="4"/>
    <col min="1792" max="1792" width="0" style="4" hidden="1" customWidth="1"/>
    <col min="1793" max="1794" width="9.140625" style="4"/>
    <col min="1795" max="1796" width="0" style="4" hidden="1" customWidth="1"/>
    <col min="1797" max="1797" width="29.28515625" style="4" customWidth="1"/>
    <col min="1798" max="1798" width="0" style="4" hidden="1" customWidth="1"/>
    <col min="1799" max="1799" width="9.140625" style="4"/>
    <col min="1800" max="1800" width="12.85546875" style="4" customWidth="1"/>
    <col min="1801" max="1801" width="13" style="4" customWidth="1"/>
    <col min="1802" max="1802" width="8.7109375" style="4" customWidth="1"/>
    <col min="1803" max="1803" width="59.28515625" style="4" customWidth="1"/>
    <col min="1804" max="2038" width="9.140625" style="4"/>
    <col min="2039" max="2039" width="0" style="4" hidden="1" customWidth="1"/>
    <col min="2040" max="2040" width="9.7109375" style="4" customWidth="1"/>
    <col min="2041" max="2041" width="13" style="4" customWidth="1"/>
    <col min="2042" max="2042" width="11.7109375" style="4" customWidth="1"/>
    <col min="2043" max="2044" width="0" style="4" hidden="1" customWidth="1"/>
    <col min="2045" max="2045" width="9.5703125" style="4" customWidth="1"/>
    <col min="2046" max="2046" width="37.140625" style="4" customWidth="1"/>
    <col min="2047" max="2047" width="9.140625" style="4"/>
    <col min="2048" max="2048" width="0" style="4" hidden="1" customWidth="1"/>
    <col min="2049" max="2050" width="9.140625" style="4"/>
    <col min="2051" max="2052" width="0" style="4" hidden="1" customWidth="1"/>
    <col min="2053" max="2053" width="29.28515625" style="4" customWidth="1"/>
    <col min="2054" max="2054" width="0" style="4" hidden="1" customWidth="1"/>
    <col min="2055" max="2055" width="9.140625" style="4"/>
    <col min="2056" max="2056" width="12.85546875" style="4" customWidth="1"/>
    <col min="2057" max="2057" width="13" style="4" customWidth="1"/>
    <col min="2058" max="2058" width="8.7109375" style="4" customWidth="1"/>
    <col min="2059" max="2059" width="59.28515625" style="4" customWidth="1"/>
    <col min="2060" max="2294" width="9.140625" style="4"/>
    <col min="2295" max="2295" width="0" style="4" hidden="1" customWidth="1"/>
    <col min="2296" max="2296" width="9.7109375" style="4" customWidth="1"/>
    <col min="2297" max="2297" width="13" style="4" customWidth="1"/>
    <col min="2298" max="2298" width="11.7109375" style="4" customWidth="1"/>
    <col min="2299" max="2300" width="0" style="4" hidden="1" customWidth="1"/>
    <col min="2301" max="2301" width="9.5703125" style="4" customWidth="1"/>
    <col min="2302" max="2302" width="37.140625" style="4" customWidth="1"/>
    <col min="2303" max="2303" width="9.140625" style="4"/>
    <col min="2304" max="2304" width="0" style="4" hidden="1" customWidth="1"/>
    <col min="2305" max="2306" width="9.140625" style="4"/>
    <col min="2307" max="2308" width="0" style="4" hidden="1" customWidth="1"/>
    <col min="2309" max="2309" width="29.28515625" style="4" customWidth="1"/>
    <col min="2310" max="2310" width="0" style="4" hidden="1" customWidth="1"/>
    <col min="2311" max="2311" width="9.140625" style="4"/>
    <col min="2312" max="2312" width="12.85546875" style="4" customWidth="1"/>
    <col min="2313" max="2313" width="13" style="4" customWidth="1"/>
    <col min="2314" max="2314" width="8.7109375" style="4" customWidth="1"/>
    <col min="2315" max="2315" width="59.28515625" style="4" customWidth="1"/>
    <col min="2316" max="2550" width="9.140625" style="4"/>
    <col min="2551" max="2551" width="0" style="4" hidden="1" customWidth="1"/>
    <col min="2552" max="2552" width="9.7109375" style="4" customWidth="1"/>
    <col min="2553" max="2553" width="13" style="4" customWidth="1"/>
    <col min="2554" max="2554" width="11.7109375" style="4" customWidth="1"/>
    <col min="2555" max="2556" width="0" style="4" hidden="1" customWidth="1"/>
    <col min="2557" max="2557" width="9.5703125" style="4" customWidth="1"/>
    <col min="2558" max="2558" width="37.140625" style="4" customWidth="1"/>
    <col min="2559" max="2559" width="9.140625" style="4"/>
    <col min="2560" max="2560" width="0" style="4" hidden="1" customWidth="1"/>
    <col min="2561" max="2562" width="9.140625" style="4"/>
    <col min="2563" max="2564" width="0" style="4" hidden="1" customWidth="1"/>
    <col min="2565" max="2565" width="29.28515625" style="4" customWidth="1"/>
    <col min="2566" max="2566" width="0" style="4" hidden="1" customWidth="1"/>
    <col min="2567" max="2567" width="9.140625" style="4"/>
    <col min="2568" max="2568" width="12.85546875" style="4" customWidth="1"/>
    <col min="2569" max="2569" width="13" style="4" customWidth="1"/>
    <col min="2570" max="2570" width="8.7109375" style="4" customWidth="1"/>
    <col min="2571" max="2571" width="59.28515625" style="4" customWidth="1"/>
    <col min="2572" max="2806" width="9.140625" style="4"/>
    <col min="2807" max="2807" width="0" style="4" hidden="1" customWidth="1"/>
    <col min="2808" max="2808" width="9.7109375" style="4" customWidth="1"/>
    <col min="2809" max="2809" width="13" style="4" customWidth="1"/>
    <col min="2810" max="2810" width="11.7109375" style="4" customWidth="1"/>
    <col min="2811" max="2812" width="0" style="4" hidden="1" customWidth="1"/>
    <col min="2813" max="2813" width="9.5703125" style="4" customWidth="1"/>
    <col min="2814" max="2814" width="37.140625" style="4" customWidth="1"/>
    <col min="2815" max="2815" width="9.140625" style="4"/>
    <col min="2816" max="2816" width="0" style="4" hidden="1" customWidth="1"/>
    <col min="2817" max="2818" width="9.140625" style="4"/>
    <col min="2819" max="2820" width="0" style="4" hidden="1" customWidth="1"/>
    <col min="2821" max="2821" width="29.28515625" style="4" customWidth="1"/>
    <col min="2822" max="2822" width="0" style="4" hidden="1" customWidth="1"/>
    <col min="2823" max="2823" width="9.140625" style="4"/>
    <col min="2824" max="2824" width="12.85546875" style="4" customWidth="1"/>
    <col min="2825" max="2825" width="13" style="4" customWidth="1"/>
    <col min="2826" max="2826" width="8.7109375" style="4" customWidth="1"/>
    <col min="2827" max="2827" width="59.28515625" style="4" customWidth="1"/>
    <col min="2828" max="3062" width="9.140625" style="4"/>
    <col min="3063" max="3063" width="0" style="4" hidden="1" customWidth="1"/>
    <col min="3064" max="3064" width="9.7109375" style="4" customWidth="1"/>
    <col min="3065" max="3065" width="13" style="4" customWidth="1"/>
    <col min="3066" max="3066" width="11.7109375" style="4" customWidth="1"/>
    <col min="3067" max="3068" width="0" style="4" hidden="1" customWidth="1"/>
    <col min="3069" max="3069" width="9.5703125" style="4" customWidth="1"/>
    <col min="3070" max="3070" width="37.140625" style="4" customWidth="1"/>
    <col min="3071" max="3071" width="9.140625" style="4"/>
    <col min="3072" max="3072" width="0" style="4" hidden="1" customWidth="1"/>
    <col min="3073" max="3074" width="9.140625" style="4"/>
    <col min="3075" max="3076" width="0" style="4" hidden="1" customWidth="1"/>
    <col min="3077" max="3077" width="29.28515625" style="4" customWidth="1"/>
    <col min="3078" max="3078" width="0" style="4" hidden="1" customWidth="1"/>
    <col min="3079" max="3079" width="9.140625" style="4"/>
    <col min="3080" max="3080" width="12.85546875" style="4" customWidth="1"/>
    <col min="3081" max="3081" width="13" style="4" customWidth="1"/>
    <col min="3082" max="3082" width="8.7109375" style="4" customWidth="1"/>
    <col min="3083" max="3083" width="59.28515625" style="4" customWidth="1"/>
    <col min="3084" max="3318" width="9.140625" style="4"/>
    <col min="3319" max="3319" width="0" style="4" hidden="1" customWidth="1"/>
    <col min="3320" max="3320" width="9.7109375" style="4" customWidth="1"/>
    <col min="3321" max="3321" width="13" style="4" customWidth="1"/>
    <col min="3322" max="3322" width="11.7109375" style="4" customWidth="1"/>
    <col min="3323" max="3324" width="0" style="4" hidden="1" customWidth="1"/>
    <col min="3325" max="3325" width="9.5703125" style="4" customWidth="1"/>
    <col min="3326" max="3326" width="37.140625" style="4" customWidth="1"/>
    <col min="3327" max="3327" width="9.140625" style="4"/>
    <col min="3328" max="3328" width="0" style="4" hidden="1" customWidth="1"/>
    <col min="3329" max="3330" width="9.140625" style="4"/>
    <col min="3331" max="3332" width="0" style="4" hidden="1" customWidth="1"/>
    <col min="3333" max="3333" width="29.28515625" style="4" customWidth="1"/>
    <col min="3334" max="3334" width="0" style="4" hidden="1" customWidth="1"/>
    <col min="3335" max="3335" width="9.140625" style="4"/>
    <col min="3336" max="3336" width="12.85546875" style="4" customWidth="1"/>
    <col min="3337" max="3337" width="13" style="4" customWidth="1"/>
    <col min="3338" max="3338" width="8.7109375" style="4" customWidth="1"/>
    <col min="3339" max="3339" width="59.28515625" style="4" customWidth="1"/>
    <col min="3340" max="3574" width="9.140625" style="4"/>
    <col min="3575" max="3575" width="0" style="4" hidden="1" customWidth="1"/>
    <col min="3576" max="3576" width="9.7109375" style="4" customWidth="1"/>
    <col min="3577" max="3577" width="13" style="4" customWidth="1"/>
    <col min="3578" max="3578" width="11.7109375" style="4" customWidth="1"/>
    <col min="3579" max="3580" width="0" style="4" hidden="1" customWidth="1"/>
    <col min="3581" max="3581" width="9.5703125" style="4" customWidth="1"/>
    <col min="3582" max="3582" width="37.140625" style="4" customWidth="1"/>
    <col min="3583" max="3583" width="9.140625" style="4"/>
    <col min="3584" max="3584" width="0" style="4" hidden="1" customWidth="1"/>
    <col min="3585" max="3586" width="9.140625" style="4"/>
    <col min="3587" max="3588" width="0" style="4" hidden="1" customWidth="1"/>
    <col min="3589" max="3589" width="29.28515625" style="4" customWidth="1"/>
    <col min="3590" max="3590" width="0" style="4" hidden="1" customWidth="1"/>
    <col min="3591" max="3591" width="9.140625" style="4"/>
    <col min="3592" max="3592" width="12.85546875" style="4" customWidth="1"/>
    <col min="3593" max="3593" width="13" style="4" customWidth="1"/>
    <col min="3594" max="3594" width="8.7109375" style="4" customWidth="1"/>
    <col min="3595" max="3595" width="59.28515625" style="4" customWidth="1"/>
    <col min="3596" max="3830" width="9.140625" style="4"/>
    <col min="3831" max="3831" width="0" style="4" hidden="1" customWidth="1"/>
    <col min="3832" max="3832" width="9.7109375" style="4" customWidth="1"/>
    <col min="3833" max="3833" width="13" style="4" customWidth="1"/>
    <col min="3834" max="3834" width="11.7109375" style="4" customWidth="1"/>
    <col min="3835" max="3836" width="0" style="4" hidden="1" customWidth="1"/>
    <col min="3837" max="3837" width="9.5703125" style="4" customWidth="1"/>
    <col min="3838" max="3838" width="37.140625" style="4" customWidth="1"/>
    <col min="3839" max="3839" width="9.140625" style="4"/>
    <col min="3840" max="3840" width="0" style="4" hidden="1" customWidth="1"/>
    <col min="3841" max="3842" width="9.140625" style="4"/>
    <col min="3843" max="3844" width="0" style="4" hidden="1" customWidth="1"/>
    <col min="3845" max="3845" width="29.28515625" style="4" customWidth="1"/>
    <col min="3846" max="3846" width="0" style="4" hidden="1" customWidth="1"/>
    <col min="3847" max="3847" width="9.140625" style="4"/>
    <col min="3848" max="3848" width="12.85546875" style="4" customWidth="1"/>
    <col min="3849" max="3849" width="13" style="4" customWidth="1"/>
    <col min="3850" max="3850" width="8.7109375" style="4" customWidth="1"/>
    <col min="3851" max="3851" width="59.28515625" style="4" customWidth="1"/>
    <col min="3852" max="4086" width="9.140625" style="4"/>
    <col min="4087" max="4087" width="0" style="4" hidden="1" customWidth="1"/>
    <col min="4088" max="4088" width="9.7109375" style="4" customWidth="1"/>
    <col min="4089" max="4089" width="13" style="4" customWidth="1"/>
    <col min="4090" max="4090" width="11.7109375" style="4" customWidth="1"/>
    <col min="4091" max="4092" width="0" style="4" hidden="1" customWidth="1"/>
    <col min="4093" max="4093" width="9.5703125" style="4" customWidth="1"/>
    <col min="4094" max="4094" width="37.140625" style="4" customWidth="1"/>
    <col min="4095" max="4095" width="9.140625" style="4"/>
    <col min="4096" max="4096" width="0" style="4" hidden="1" customWidth="1"/>
    <col min="4097" max="4098" width="9.140625" style="4"/>
    <col min="4099" max="4100" width="0" style="4" hidden="1" customWidth="1"/>
    <col min="4101" max="4101" width="29.28515625" style="4" customWidth="1"/>
    <col min="4102" max="4102" width="0" style="4" hidden="1" customWidth="1"/>
    <col min="4103" max="4103" width="9.140625" style="4"/>
    <col min="4104" max="4104" width="12.85546875" style="4" customWidth="1"/>
    <col min="4105" max="4105" width="13" style="4" customWidth="1"/>
    <col min="4106" max="4106" width="8.7109375" style="4" customWidth="1"/>
    <col min="4107" max="4107" width="59.28515625" style="4" customWidth="1"/>
    <col min="4108" max="4342" width="9.140625" style="4"/>
    <col min="4343" max="4343" width="0" style="4" hidden="1" customWidth="1"/>
    <col min="4344" max="4344" width="9.7109375" style="4" customWidth="1"/>
    <col min="4345" max="4345" width="13" style="4" customWidth="1"/>
    <col min="4346" max="4346" width="11.7109375" style="4" customWidth="1"/>
    <col min="4347" max="4348" width="0" style="4" hidden="1" customWidth="1"/>
    <col min="4349" max="4349" width="9.5703125" style="4" customWidth="1"/>
    <col min="4350" max="4350" width="37.140625" style="4" customWidth="1"/>
    <col min="4351" max="4351" width="9.140625" style="4"/>
    <col min="4352" max="4352" width="0" style="4" hidden="1" customWidth="1"/>
    <col min="4353" max="4354" width="9.140625" style="4"/>
    <col min="4355" max="4356" width="0" style="4" hidden="1" customWidth="1"/>
    <col min="4357" max="4357" width="29.28515625" style="4" customWidth="1"/>
    <col min="4358" max="4358" width="0" style="4" hidden="1" customWidth="1"/>
    <col min="4359" max="4359" width="9.140625" style="4"/>
    <col min="4360" max="4360" width="12.85546875" style="4" customWidth="1"/>
    <col min="4361" max="4361" width="13" style="4" customWidth="1"/>
    <col min="4362" max="4362" width="8.7109375" style="4" customWidth="1"/>
    <col min="4363" max="4363" width="59.28515625" style="4" customWidth="1"/>
    <col min="4364" max="4598" width="9.140625" style="4"/>
    <col min="4599" max="4599" width="0" style="4" hidden="1" customWidth="1"/>
    <col min="4600" max="4600" width="9.7109375" style="4" customWidth="1"/>
    <col min="4601" max="4601" width="13" style="4" customWidth="1"/>
    <col min="4602" max="4602" width="11.7109375" style="4" customWidth="1"/>
    <col min="4603" max="4604" width="0" style="4" hidden="1" customWidth="1"/>
    <col min="4605" max="4605" width="9.5703125" style="4" customWidth="1"/>
    <col min="4606" max="4606" width="37.140625" style="4" customWidth="1"/>
    <col min="4607" max="4607" width="9.140625" style="4"/>
    <col min="4608" max="4608" width="0" style="4" hidden="1" customWidth="1"/>
    <col min="4609" max="4610" width="9.140625" style="4"/>
    <col min="4611" max="4612" width="0" style="4" hidden="1" customWidth="1"/>
    <col min="4613" max="4613" width="29.28515625" style="4" customWidth="1"/>
    <col min="4614" max="4614" width="0" style="4" hidden="1" customWidth="1"/>
    <col min="4615" max="4615" width="9.140625" style="4"/>
    <col min="4616" max="4616" width="12.85546875" style="4" customWidth="1"/>
    <col min="4617" max="4617" width="13" style="4" customWidth="1"/>
    <col min="4618" max="4618" width="8.7109375" style="4" customWidth="1"/>
    <col min="4619" max="4619" width="59.28515625" style="4" customWidth="1"/>
    <col min="4620" max="4854" width="9.140625" style="4"/>
    <col min="4855" max="4855" width="0" style="4" hidden="1" customWidth="1"/>
    <col min="4856" max="4856" width="9.7109375" style="4" customWidth="1"/>
    <col min="4857" max="4857" width="13" style="4" customWidth="1"/>
    <col min="4858" max="4858" width="11.7109375" style="4" customWidth="1"/>
    <col min="4859" max="4860" width="0" style="4" hidden="1" customWidth="1"/>
    <col min="4861" max="4861" width="9.5703125" style="4" customWidth="1"/>
    <col min="4862" max="4862" width="37.140625" style="4" customWidth="1"/>
    <col min="4863" max="4863" width="9.140625" style="4"/>
    <col min="4864" max="4864" width="0" style="4" hidden="1" customWidth="1"/>
    <col min="4865" max="4866" width="9.140625" style="4"/>
    <col min="4867" max="4868" width="0" style="4" hidden="1" customWidth="1"/>
    <col min="4869" max="4869" width="29.28515625" style="4" customWidth="1"/>
    <col min="4870" max="4870" width="0" style="4" hidden="1" customWidth="1"/>
    <col min="4871" max="4871" width="9.140625" style="4"/>
    <col min="4872" max="4872" width="12.85546875" style="4" customWidth="1"/>
    <col min="4873" max="4873" width="13" style="4" customWidth="1"/>
    <col min="4874" max="4874" width="8.7109375" style="4" customWidth="1"/>
    <col min="4875" max="4875" width="59.28515625" style="4" customWidth="1"/>
    <col min="4876" max="5110" width="9.140625" style="4"/>
    <col min="5111" max="5111" width="0" style="4" hidden="1" customWidth="1"/>
    <col min="5112" max="5112" width="9.7109375" style="4" customWidth="1"/>
    <col min="5113" max="5113" width="13" style="4" customWidth="1"/>
    <col min="5114" max="5114" width="11.7109375" style="4" customWidth="1"/>
    <col min="5115" max="5116" width="0" style="4" hidden="1" customWidth="1"/>
    <col min="5117" max="5117" width="9.5703125" style="4" customWidth="1"/>
    <col min="5118" max="5118" width="37.140625" style="4" customWidth="1"/>
    <col min="5119" max="5119" width="9.140625" style="4"/>
    <col min="5120" max="5120" width="0" style="4" hidden="1" customWidth="1"/>
    <col min="5121" max="5122" width="9.140625" style="4"/>
    <col min="5123" max="5124" width="0" style="4" hidden="1" customWidth="1"/>
    <col min="5125" max="5125" width="29.28515625" style="4" customWidth="1"/>
    <col min="5126" max="5126" width="0" style="4" hidden="1" customWidth="1"/>
    <col min="5127" max="5127" width="9.140625" style="4"/>
    <col min="5128" max="5128" width="12.85546875" style="4" customWidth="1"/>
    <col min="5129" max="5129" width="13" style="4" customWidth="1"/>
    <col min="5130" max="5130" width="8.7109375" style="4" customWidth="1"/>
    <col min="5131" max="5131" width="59.28515625" style="4" customWidth="1"/>
    <col min="5132" max="5366" width="9.140625" style="4"/>
    <col min="5367" max="5367" width="0" style="4" hidden="1" customWidth="1"/>
    <col min="5368" max="5368" width="9.7109375" style="4" customWidth="1"/>
    <col min="5369" max="5369" width="13" style="4" customWidth="1"/>
    <col min="5370" max="5370" width="11.7109375" style="4" customWidth="1"/>
    <col min="5371" max="5372" width="0" style="4" hidden="1" customWidth="1"/>
    <col min="5373" max="5373" width="9.5703125" style="4" customWidth="1"/>
    <col min="5374" max="5374" width="37.140625" style="4" customWidth="1"/>
    <col min="5375" max="5375" width="9.140625" style="4"/>
    <col min="5376" max="5376" width="0" style="4" hidden="1" customWidth="1"/>
    <col min="5377" max="5378" width="9.140625" style="4"/>
    <col min="5379" max="5380" width="0" style="4" hidden="1" customWidth="1"/>
    <col min="5381" max="5381" width="29.28515625" style="4" customWidth="1"/>
    <col min="5382" max="5382" width="0" style="4" hidden="1" customWidth="1"/>
    <col min="5383" max="5383" width="9.140625" style="4"/>
    <col min="5384" max="5384" width="12.85546875" style="4" customWidth="1"/>
    <col min="5385" max="5385" width="13" style="4" customWidth="1"/>
    <col min="5386" max="5386" width="8.7109375" style="4" customWidth="1"/>
    <col min="5387" max="5387" width="59.28515625" style="4" customWidth="1"/>
    <col min="5388" max="5622" width="9.140625" style="4"/>
    <col min="5623" max="5623" width="0" style="4" hidden="1" customWidth="1"/>
    <col min="5624" max="5624" width="9.7109375" style="4" customWidth="1"/>
    <col min="5625" max="5625" width="13" style="4" customWidth="1"/>
    <col min="5626" max="5626" width="11.7109375" style="4" customWidth="1"/>
    <col min="5627" max="5628" width="0" style="4" hidden="1" customWidth="1"/>
    <col min="5629" max="5629" width="9.5703125" style="4" customWidth="1"/>
    <col min="5630" max="5630" width="37.140625" style="4" customWidth="1"/>
    <col min="5631" max="5631" width="9.140625" style="4"/>
    <col min="5632" max="5632" width="0" style="4" hidden="1" customWidth="1"/>
    <col min="5633" max="5634" width="9.140625" style="4"/>
    <col min="5635" max="5636" width="0" style="4" hidden="1" customWidth="1"/>
    <col min="5637" max="5637" width="29.28515625" style="4" customWidth="1"/>
    <col min="5638" max="5638" width="0" style="4" hidden="1" customWidth="1"/>
    <col min="5639" max="5639" width="9.140625" style="4"/>
    <col min="5640" max="5640" width="12.85546875" style="4" customWidth="1"/>
    <col min="5641" max="5641" width="13" style="4" customWidth="1"/>
    <col min="5642" max="5642" width="8.7109375" style="4" customWidth="1"/>
    <col min="5643" max="5643" width="59.28515625" style="4" customWidth="1"/>
    <col min="5644" max="5878" width="9.140625" style="4"/>
    <col min="5879" max="5879" width="0" style="4" hidden="1" customWidth="1"/>
    <col min="5880" max="5880" width="9.7109375" style="4" customWidth="1"/>
    <col min="5881" max="5881" width="13" style="4" customWidth="1"/>
    <col min="5882" max="5882" width="11.7109375" style="4" customWidth="1"/>
    <col min="5883" max="5884" width="0" style="4" hidden="1" customWidth="1"/>
    <col min="5885" max="5885" width="9.5703125" style="4" customWidth="1"/>
    <col min="5886" max="5886" width="37.140625" style="4" customWidth="1"/>
    <col min="5887" max="5887" width="9.140625" style="4"/>
    <col min="5888" max="5888" width="0" style="4" hidden="1" customWidth="1"/>
    <col min="5889" max="5890" width="9.140625" style="4"/>
    <col min="5891" max="5892" width="0" style="4" hidden="1" customWidth="1"/>
    <col min="5893" max="5893" width="29.28515625" style="4" customWidth="1"/>
    <col min="5894" max="5894" width="0" style="4" hidden="1" customWidth="1"/>
    <col min="5895" max="5895" width="9.140625" style="4"/>
    <col min="5896" max="5896" width="12.85546875" style="4" customWidth="1"/>
    <col min="5897" max="5897" width="13" style="4" customWidth="1"/>
    <col min="5898" max="5898" width="8.7109375" style="4" customWidth="1"/>
    <col min="5899" max="5899" width="59.28515625" style="4" customWidth="1"/>
    <col min="5900" max="6134" width="9.140625" style="4"/>
    <col min="6135" max="6135" width="0" style="4" hidden="1" customWidth="1"/>
    <col min="6136" max="6136" width="9.7109375" style="4" customWidth="1"/>
    <col min="6137" max="6137" width="13" style="4" customWidth="1"/>
    <col min="6138" max="6138" width="11.7109375" style="4" customWidth="1"/>
    <col min="6139" max="6140" width="0" style="4" hidden="1" customWidth="1"/>
    <col min="6141" max="6141" width="9.5703125" style="4" customWidth="1"/>
    <col min="6142" max="6142" width="37.140625" style="4" customWidth="1"/>
    <col min="6143" max="6143" width="9.140625" style="4"/>
    <col min="6144" max="6144" width="0" style="4" hidden="1" customWidth="1"/>
    <col min="6145" max="6146" width="9.140625" style="4"/>
    <col min="6147" max="6148" width="0" style="4" hidden="1" customWidth="1"/>
    <col min="6149" max="6149" width="29.28515625" style="4" customWidth="1"/>
    <col min="6150" max="6150" width="0" style="4" hidden="1" customWidth="1"/>
    <col min="6151" max="6151" width="9.140625" style="4"/>
    <col min="6152" max="6152" width="12.85546875" style="4" customWidth="1"/>
    <col min="6153" max="6153" width="13" style="4" customWidth="1"/>
    <col min="6154" max="6154" width="8.7109375" style="4" customWidth="1"/>
    <col min="6155" max="6155" width="59.28515625" style="4" customWidth="1"/>
    <col min="6156" max="6390" width="9.140625" style="4"/>
    <col min="6391" max="6391" width="0" style="4" hidden="1" customWidth="1"/>
    <col min="6392" max="6392" width="9.7109375" style="4" customWidth="1"/>
    <col min="6393" max="6393" width="13" style="4" customWidth="1"/>
    <col min="6394" max="6394" width="11.7109375" style="4" customWidth="1"/>
    <col min="6395" max="6396" width="0" style="4" hidden="1" customWidth="1"/>
    <col min="6397" max="6397" width="9.5703125" style="4" customWidth="1"/>
    <col min="6398" max="6398" width="37.140625" style="4" customWidth="1"/>
    <col min="6399" max="6399" width="9.140625" style="4"/>
    <col min="6400" max="6400" width="0" style="4" hidden="1" customWidth="1"/>
    <col min="6401" max="6402" width="9.140625" style="4"/>
    <col min="6403" max="6404" width="0" style="4" hidden="1" customWidth="1"/>
    <col min="6405" max="6405" width="29.28515625" style="4" customWidth="1"/>
    <col min="6406" max="6406" width="0" style="4" hidden="1" customWidth="1"/>
    <col min="6407" max="6407" width="9.140625" style="4"/>
    <col min="6408" max="6408" width="12.85546875" style="4" customWidth="1"/>
    <col min="6409" max="6409" width="13" style="4" customWidth="1"/>
    <col min="6410" max="6410" width="8.7109375" style="4" customWidth="1"/>
    <col min="6411" max="6411" width="59.28515625" style="4" customWidth="1"/>
    <col min="6412" max="6646" width="9.140625" style="4"/>
    <col min="6647" max="6647" width="0" style="4" hidden="1" customWidth="1"/>
    <col min="6648" max="6648" width="9.7109375" style="4" customWidth="1"/>
    <col min="6649" max="6649" width="13" style="4" customWidth="1"/>
    <col min="6650" max="6650" width="11.7109375" style="4" customWidth="1"/>
    <col min="6651" max="6652" width="0" style="4" hidden="1" customWidth="1"/>
    <col min="6653" max="6653" width="9.5703125" style="4" customWidth="1"/>
    <col min="6654" max="6654" width="37.140625" style="4" customWidth="1"/>
    <col min="6655" max="6655" width="9.140625" style="4"/>
    <col min="6656" max="6656" width="0" style="4" hidden="1" customWidth="1"/>
    <col min="6657" max="6658" width="9.140625" style="4"/>
    <col min="6659" max="6660" width="0" style="4" hidden="1" customWidth="1"/>
    <col min="6661" max="6661" width="29.28515625" style="4" customWidth="1"/>
    <col min="6662" max="6662" width="0" style="4" hidden="1" customWidth="1"/>
    <col min="6663" max="6663" width="9.140625" style="4"/>
    <col min="6664" max="6664" width="12.85546875" style="4" customWidth="1"/>
    <col min="6665" max="6665" width="13" style="4" customWidth="1"/>
    <col min="6666" max="6666" width="8.7109375" style="4" customWidth="1"/>
    <col min="6667" max="6667" width="59.28515625" style="4" customWidth="1"/>
    <col min="6668" max="6902" width="9.140625" style="4"/>
    <col min="6903" max="6903" width="0" style="4" hidden="1" customWidth="1"/>
    <col min="6904" max="6904" width="9.7109375" style="4" customWidth="1"/>
    <col min="6905" max="6905" width="13" style="4" customWidth="1"/>
    <col min="6906" max="6906" width="11.7109375" style="4" customWidth="1"/>
    <col min="6907" max="6908" width="0" style="4" hidden="1" customWidth="1"/>
    <col min="6909" max="6909" width="9.5703125" style="4" customWidth="1"/>
    <col min="6910" max="6910" width="37.140625" style="4" customWidth="1"/>
    <col min="6911" max="6911" width="9.140625" style="4"/>
    <col min="6912" max="6912" width="0" style="4" hidden="1" customWidth="1"/>
    <col min="6913" max="6914" width="9.140625" style="4"/>
    <col min="6915" max="6916" width="0" style="4" hidden="1" customWidth="1"/>
    <col min="6917" max="6917" width="29.28515625" style="4" customWidth="1"/>
    <col min="6918" max="6918" width="0" style="4" hidden="1" customWidth="1"/>
    <col min="6919" max="6919" width="9.140625" style="4"/>
    <col min="6920" max="6920" width="12.85546875" style="4" customWidth="1"/>
    <col min="6921" max="6921" width="13" style="4" customWidth="1"/>
    <col min="6922" max="6922" width="8.7109375" style="4" customWidth="1"/>
    <col min="6923" max="6923" width="59.28515625" style="4" customWidth="1"/>
    <col min="6924" max="7158" width="9.140625" style="4"/>
    <col min="7159" max="7159" width="0" style="4" hidden="1" customWidth="1"/>
    <col min="7160" max="7160" width="9.7109375" style="4" customWidth="1"/>
    <col min="7161" max="7161" width="13" style="4" customWidth="1"/>
    <col min="7162" max="7162" width="11.7109375" style="4" customWidth="1"/>
    <col min="7163" max="7164" width="0" style="4" hidden="1" customWidth="1"/>
    <col min="7165" max="7165" width="9.5703125" style="4" customWidth="1"/>
    <col min="7166" max="7166" width="37.140625" style="4" customWidth="1"/>
    <col min="7167" max="7167" width="9.140625" style="4"/>
    <col min="7168" max="7168" width="0" style="4" hidden="1" customWidth="1"/>
    <col min="7169" max="7170" width="9.140625" style="4"/>
    <col min="7171" max="7172" width="0" style="4" hidden="1" customWidth="1"/>
    <col min="7173" max="7173" width="29.28515625" style="4" customWidth="1"/>
    <col min="7174" max="7174" width="0" style="4" hidden="1" customWidth="1"/>
    <col min="7175" max="7175" width="9.140625" style="4"/>
    <col min="7176" max="7176" width="12.85546875" style="4" customWidth="1"/>
    <col min="7177" max="7177" width="13" style="4" customWidth="1"/>
    <col min="7178" max="7178" width="8.7109375" style="4" customWidth="1"/>
    <col min="7179" max="7179" width="59.28515625" style="4" customWidth="1"/>
    <col min="7180" max="7414" width="9.140625" style="4"/>
    <col min="7415" max="7415" width="0" style="4" hidden="1" customWidth="1"/>
    <col min="7416" max="7416" width="9.7109375" style="4" customWidth="1"/>
    <col min="7417" max="7417" width="13" style="4" customWidth="1"/>
    <col min="7418" max="7418" width="11.7109375" style="4" customWidth="1"/>
    <col min="7419" max="7420" width="0" style="4" hidden="1" customWidth="1"/>
    <col min="7421" max="7421" width="9.5703125" style="4" customWidth="1"/>
    <col min="7422" max="7422" width="37.140625" style="4" customWidth="1"/>
    <col min="7423" max="7423" width="9.140625" style="4"/>
    <col min="7424" max="7424" width="0" style="4" hidden="1" customWidth="1"/>
    <col min="7425" max="7426" width="9.140625" style="4"/>
    <col min="7427" max="7428" width="0" style="4" hidden="1" customWidth="1"/>
    <col min="7429" max="7429" width="29.28515625" style="4" customWidth="1"/>
    <col min="7430" max="7430" width="0" style="4" hidden="1" customWidth="1"/>
    <col min="7431" max="7431" width="9.140625" style="4"/>
    <col min="7432" max="7432" width="12.85546875" style="4" customWidth="1"/>
    <col min="7433" max="7433" width="13" style="4" customWidth="1"/>
    <col min="7434" max="7434" width="8.7109375" style="4" customWidth="1"/>
    <col min="7435" max="7435" width="59.28515625" style="4" customWidth="1"/>
    <col min="7436" max="7670" width="9.140625" style="4"/>
    <col min="7671" max="7671" width="0" style="4" hidden="1" customWidth="1"/>
    <col min="7672" max="7672" width="9.7109375" style="4" customWidth="1"/>
    <col min="7673" max="7673" width="13" style="4" customWidth="1"/>
    <col min="7674" max="7674" width="11.7109375" style="4" customWidth="1"/>
    <col min="7675" max="7676" width="0" style="4" hidden="1" customWidth="1"/>
    <col min="7677" max="7677" width="9.5703125" style="4" customWidth="1"/>
    <col min="7678" max="7678" width="37.140625" style="4" customWidth="1"/>
    <col min="7679" max="7679" width="9.140625" style="4"/>
    <col min="7680" max="7680" width="0" style="4" hidden="1" customWidth="1"/>
    <col min="7681" max="7682" width="9.140625" style="4"/>
    <col min="7683" max="7684" width="0" style="4" hidden="1" customWidth="1"/>
    <col min="7685" max="7685" width="29.28515625" style="4" customWidth="1"/>
    <col min="7686" max="7686" width="0" style="4" hidden="1" customWidth="1"/>
    <col min="7687" max="7687" width="9.140625" style="4"/>
    <col min="7688" max="7688" width="12.85546875" style="4" customWidth="1"/>
    <col min="7689" max="7689" width="13" style="4" customWidth="1"/>
    <col min="7690" max="7690" width="8.7109375" style="4" customWidth="1"/>
    <col min="7691" max="7691" width="59.28515625" style="4" customWidth="1"/>
    <col min="7692" max="7926" width="9.140625" style="4"/>
    <col min="7927" max="7927" width="0" style="4" hidden="1" customWidth="1"/>
    <col min="7928" max="7928" width="9.7109375" style="4" customWidth="1"/>
    <col min="7929" max="7929" width="13" style="4" customWidth="1"/>
    <col min="7930" max="7930" width="11.7109375" style="4" customWidth="1"/>
    <col min="7931" max="7932" width="0" style="4" hidden="1" customWidth="1"/>
    <col min="7933" max="7933" width="9.5703125" style="4" customWidth="1"/>
    <col min="7934" max="7934" width="37.140625" style="4" customWidth="1"/>
    <col min="7935" max="7935" width="9.140625" style="4"/>
    <col min="7936" max="7936" width="0" style="4" hidden="1" customWidth="1"/>
    <col min="7937" max="7938" width="9.140625" style="4"/>
    <col min="7939" max="7940" width="0" style="4" hidden="1" customWidth="1"/>
    <col min="7941" max="7941" width="29.28515625" style="4" customWidth="1"/>
    <col min="7942" max="7942" width="0" style="4" hidden="1" customWidth="1"/>
    <col min="7943" max="7943" width="9.140625" style="4"/>
    <col min="7944" max="7944" width="12.85546875" style="4" customWidth="1"/>
    <col min="7945" max="7945" width="13" style="4" customWidth="1"/>
    <col min="7946" max="7946" width="8.7109375" style="4" customWidth="1"/>
    <col min="7947" max="7947" width="59.28515625" style="4" customWidth="1"/>
    <col min="7948" max="8182" width="9.140625" style="4"/>
    <col min="8183" max="8183" width="0" style="4" hidden="1" customWidth="1"/>
    <col min="8184" max="8184" width="9.7109375" style="4" customWidth="1"/>
    <col min="8185" max="8185" width="13" style="4" customWidth="1"/>
    <col min="8186" max="8186" width="11.7109375" style="4" customWidth="1"/>
    <col min="8187" max="8188" width="0" style="4" hidden="1" customWidth="1"/>
    <col min="8189" max="8189" width="9.5703125" style="4" customWidth="1"/>
    <col min="8190" max="8190" width="37.140625" style="4" customWidth="1"/>
    <col min="8191" max="8191" width="9.140625" style="4"/>
    <col min="8192" max="8192" width="0" style="4" hidden="1" customWidth="1"/>
    <col min="8193" max="8194" width="9.140625" style="4"/>
    <col min="8195" max="8196" width="0" style="4" hidden="1" customWidth="1"/>
    <col min="8197" max="8197" width="29.28515625" style="4" customWidth="1"/>
    <col min="8198" max="8198" width="0" style="4" hidden="1" customWidth="1"/>
    <col min="8199" max="8199" width="9.140625" style="4"/>
    <col min="8200" max="8200" width="12.85546875" style="4" customWidth="1"/>
    <col min="8201" max="8201" width="13" style="4" customWidth="1"/>
    <col min="8202" max="8202" width="8.7109375" style="4" customWidth="1"/>
    <col min="8203" max="8203" width="59.28515625" style="4" customWidth="1"/>
    <col min="8204" max="8438" width="9.140625" style="4"/>
    <col min="8439" max="8439" width="0" style="4" hidden="1" customWidth="1"/>
    <col min="8440" max="8440" width="9.7109375" style="4" customWidth="1"/>
    <col min="8441" max="8441" width="13" style="4" customWidth="1"/>
    <col min="8442" max="8442" width="11.7109375" style="4" customWidth="1"/>
    <col min="8443" max="8444" width="0" style="4" hidden="1" customWidth="1"/>
    <col min="8445" max="8445" width="9.5703125" style="4" customWidth="1"/>
    <col min="8446" max="8446" width="37.140625" style="4" customWidth="1"/>
    <col min="8447" max="8447" width="9.140625" style="4"/>
    <col min="8448" max="8448" width="0" style="4" hidden="1" customWidth="1"/>
    <col min="8449" max="8450" width="9.140625" style="4"/>
    <col min="8451" max="8452" width="0" style="4" hidden="1" customWidth="1"/>
    <col min="8453" max="8453" width="29.28515625" style="4" customWidth="1"/>
    <col min="8454" max="8454" width="0" style="4" hidden="1" customWidth="1"/>
    <col min="8455" max="8455" width="9.140625" style="4"/>
    <col min="8456" max="8456" width="12.85546875" style="4" customWidth="1"/>
    <col min="8457" max="8457" width="13" style="4" customWidth="1"/>
    <col min="8458" max="8458" width="8.7109375" style="4" customWidth="1"/>
    <col min="8459" max="8459" width="59.28515625" style="4" customWidth="1"/>
    <col min="8460" max="8694" width="9.140625" style="4"/>
    <col min="8695" max="8695" width="0" style="4" hidden="1" customWidth="1"/>
    <col min="8696" max="8696" width="9.7109375" style="4" customWidth="1"/>
    <col min="8697" max="8697" width="13" style="4" customWidth="1"/>
    <col min="8698" max="8698" width="11.7109375" style="4" customWidth="1"/>
    <col min="8699" max="8700" width="0" style="4" hidden="1" customWidth="1"/>
    <col min="8701" max="8701" width="9.5703125" style="4" customWidth="1"/>
    <col min="8702" max="8702" width="37.140625" style="4" customWidth="1"/>
    <col min="8703" max="8703" width="9.140625" style="4"/>
    <col min="8704" max="8704" width="0" style="4" hidden="1" customWidth="1"/>
    <col min="8705" max="8706" width="9.140625" style="4"/>
    <col min="8707" max="8708" width="0" style="4" hidden="1" customWidth="1"/>
    <col min="8709" max="8709" width="29.28515625" style="4" customWidth="1"/>
    <col min="8710" max="8710" width="0" style="4" hidden="1" customWidth="1"/>
    <col min="8711" max="8711" width="9.140625" style="4"/>
    <col min="8712" max="8712" width="12.85546875" style="4" customWidth="1"/>
    <col min="8713" max="8713" width="13" style="4" customWidth="1"/>
    <col min="8714" max="8714" width="8.7109375" style="4" customWidth="1"/>
    <col min="8715" max="8715" width="59.28515625" style="4" customWidth="1"/>
    <col min="8716" max="8950" width="9.140625" style="4"/>
    <col min="8951" max="8951" width="0" style="4" hidden="1" customWidth="1"/>
    <col min="8952" max="8952" width="9.7109375" style="4" customWidth="1"/>
    <col min="8953" max="8953" width="13" style="4" customWidth="1"/>
    <col min="8954" max="8954" width="11.7109375" style="4" customWidth="1"/>
    <col min="8955" max="8956" width="0" style="4" hidden="1" customWidth="1"/>
    <col min="8957" max="8957" width="9.5703125" style="4" customWidth="1"/>
    <col min="8958" max="8958" width="37.140625" style="4" customWidth="1"/>
    <col min="8959" max="8959" width="9.140625" style="4"/>
    <col min="8960" max="8960" width="0" style="4" hidden="1" customWidth="1"/>
    <col min="8961" max="8962" width="9.140625" style="4"/>
    <col min="8963" max="8964" width="0" style="4" hidden="1" customWidth="1"/>
    <col min="8965" max="8965" width="29.28515625" style="4" customWidth="1"/>
    <col min="8966" max="8966" width="0" style="4" hidden="1" customWidth="1"/>
    <col min="8967" max="8967" width="9.140625" style="4"/>
    <col min="8968" max="8968" width="12.85546875" style="4" customWidth="1"/>
    <col min="8969" max="8969" width="13" style="4" customWidth="1"/>
    <col min="8970" max="8970" width="8.7109375" style="4" customWidth="1"/>
    <col min="8971" max="8971" width="59.28515625" style="4" customWidth="1"/>
    <col min="8972" max="9206" width="9.140625" style="4"/>
    <col min="9207" max="9207" width="0" style="4" hidden="1" customWidth="1"/>
    <col min="9208" max="9208" width="9.7109375" style="4" customWidth="1"/>
    <col min="9209" max="9209" width="13" style="4" customWidth="1"/>
    <col min="9210" max="9210" width="11.7109375" style="4" customWidth="1"/>
    <col min="9211" max="9212" width="0" style="4" hidden="1" customWidth="1"/>
    <col min="9213" max="9213" width="9.5703125" style="4" customWidth="1"/>
    <col min="9214" max="9214" width="37.140625" style="4" customWidth="1"/>
    <col min="9215" max="9215" width="9.140625" style="4"/>
    <col min="9216" max="9216" width="0" style="4" hidden="1" customWidth="1"/>
    <col min="9217" max="9218" width="9.140625" style="4"/>
    <col min="9219" max="9220" width="0" style="4" hidden="1" customWidth="1"/>
    <col min="9221" max="9221" width="29.28515625" style="4" customWidth="1"/>
    <col min="9222" max="9222" width="0" style="4" hidden="1" customWidth="1"/>
    <col min="9223" max="9223" width="9.140625" style="4"/>
    <col min="9224" max="9224" width="12.85546875" style="4" customWidth="1"/>
    <col min="9225" max="9225" width="13" style="4" customWidth="1"/>
    <col min="9226" max="9226" width="8.7109375" style="4" customWidth="1"/>
    <col min="9227" max="9227" width="59.28515625" style="4" customWidth="1"/>
    <col min="9228" max="9462" width="9.140625" style="4"/>
    <col min="9463" max="9463" width="0" style="4" hidden="1" customWidth="1"/>
    <col min="9464" max="9464" width="9.7109375" style="4" customWidth="1"/>
    <col min="9465" max="9465" width="13" style="4" customWidth="1"/>
    <col min="9466" max="9466" width="11.7109375" style="4" customWidth="1"/>
    <col min="9467" max="9468" width="0" style="4" hidden="1" customWidth="1"/>
    <col min="9469" max="9469" width="9.5703125" style="4" customWidth="1"/>
    <col min="9470" max="9470" width="37.140625" style="4" customWidth="1"/>
    <col min="9471" max="9471" width="9.140625" style="4"/>
    <col min="9472" max="9472" width="0" style="4" hidden="1" customWidth="1"/>
    <col min="9473" max="9474" width="9.140625" style="4"/>
    <col min="9475" max="9476" width="0" style="4" hidden="1" customWidth="1"/>
    <col min="9477" max="9477" width="29.28515625" style="4" customWidth="1"/>
    <col min="9478" max="9478" width="0" style="4" hidden="1" customWidth="1"/>
    <col min="9479" max="9479" width="9.140625" style="4"/>
    <col min="9480" max="9480" width="12.85546875" style="4" customWidth="1"/>
    <col min="9481" max="9481" width="13" style="4" customWidth="1"/>
    <col min="9482" max="9482" width="8.7109375" style="4" customWidth="1"/>
    <col min="9483" max="9483" width="59.28515625" style="4" customWidth="1"/>
    <col min="9484" max="9718" width="9.140625" style="4"/>
    <col min="9719" max="9719" width="0" style="4" hidden="1" customWidth="1"/>
    <col min="9720" max="9720" width="9.7109375" style="4" customWidth="1"/>
    <col min="9721" max="9721" width="13" style="4" customWidth="1"/>
    <col min="9722" max="9722" width="11.7109375" style="4" customWidth="1"/>
    <col min="9723" max="9724" width="0" style="4" hidden="1" customWidth="1"/>
    <col min="9725" max="9725" width="9.5703125" style="4" customWidth="1"/>
    <col min="9726" max="9726" width="37.140625" style="4" customWidth="1"/>
    <col min="9727" max="9727" width="9.140625" style="4"/>
    <col min="9728" max="9728" width="0" style="4" hidden="1" customWidth="1"/>
    <col min="9729" max="9730" width="9.140625" style="4"/>
    <col min="9731" max="9732" width="0" style="4" hidden="1" customWidth="1"/>
    <col min="9733" max="9733" width="29.28515625" style="4" customWidth="1"/>
    <col min="9734" max="9734" width="0" style="4" hidden="1" customWidth="1"/>
    <col min="9735" max="9735" width="9.140625" style="4"/>
    <col min="9736" max="9736" width="12.85546875" style="4" customWidth="1"/>
    <col min="9737" max="9737" width="13" style="4" customWidth="1"/>
    <col min="9738" max="9738" width="8.7109375" style="4" customWidth="1"/>
    <col min="9739" max="9739" width="59.28515625" style="4" customWidth="1"/>
    <col min="9740" max="9974" width="9.140625" style="4"/>
    <col min="9975" max="9975" width="0" style="4" hidden="1" customWidth="1"/>
    <col min="9976" max="9976" width="9.7109375" style="4" customWidth="1"/>
    <col min="9977" max="9977" width="13" style="4" customWidth="1"/>
    <col min="9978" max="9978" width="11.7109375" style="4" customWidth="1"/>
    <col min="9979" max="9980" width="0" style="4" hidden="1" customWidth="1"/>
    <col min="9981" max="9981" width="9.5703125" style="4" customWidth="1"/>
    <col min="9982" max="9982" width="37.140625" style="4" customWidth="1"/>
    <col min="9983" max="9983" width="9.140625" style="4"/>
    <col min="9984" max="9984" width="0" style="4" hidden="1" customWidth="1"/>
    <col min="9985" max="9986" width="9.140625" style="4"/>
    <col min="9987" max="9988" width="0" style="4" hidden="1" customWidth="1"/>
    <col min="9989" max="9989" width="29.28515625" style="4" customWidth="1"/>
    <col min="9990" max="9990" width="0" style="4" hidden="1" customWidth="1"/>
    <col min="9991" max="9991" width="9.140625" style="4"/>
    <col min="9992" max="9992" width="12.85546875" style="4" customWidth="1"/>
    <col min="9993" max="9993" width="13" style="4" customWidth="1"/>
    <col min="9994" max="9994" width="8.7109375" style="4" customWidth="1"/>
    <col min="9995" max="9995" width="59.28515625" style="4" customWidth="1"/>
    <col min="9996" max="10230" width="9.140625" style="4"/>
    <col min="10231" max="10231" width="0" style="4" hidden="1" customWidth="1"/>
    <col min="10232" max="10232" width="9.7109375" style="4" customWidth="1"/>
    <col min="10233" max="10233" width="13" style="4" customWidth="1"/>
    <col min="10234" max="10234" width="11.7109375" style="4" customWidth="1"/>
    <col min="10235" max="10236" width="0" style="4" hidden="1" customWidth="1"/>
    <col min="10237" max="10237" width="9.5703125" style="4" customWidth="1"/>
    <col min="10238" max="10238" width="37.140625" style="4" customWidth="1"/>
    <col min="10239" max="10239" width="9.140625" style="4"/>
    <col min="10240" max="10240" width="0" style="4" hidden="1" customWidth="1"/>
    <col min="10241" max="10242" width="9.140625" style="4"/>
    <col min="10243" max="10244" width="0" style="4" hidden="1" customWidth="1"/>
    <col min="10245" max="10245" width="29.28515625" style="4" customWidth="1"/>
    <col min="10246" max="10246" width="0" style="4" hidden="1" customWidth="1"/>
    <col min="10247" max="10247" width="9.140625" style="4"/>
    <col min="10248" max="10248" width="12.85546875" style="4" customWidth="1"/>
    <col min="10249" max="10249" width="13" style="4" customWidth="1"/>
    <col min="10250" max="10250" width="8.7109375" style="4" customWidth="1"/>
    <col min="10251" max="10251" width="59.28515625" style="4" customWidth="1"/>
    <col min="10252" max="10486" width="9.140625" style="4"/>
    <col min="10487" max="10487" width="0" style="4" hidden="1" customWidth="1"/>
    <col min="10488" max="10488" width="9.7109375" style="4" customWidth="1"/>
    <col min="10489" max="10489" width="13" style="4" customWidth="1"/>
    <col min="10490" max="10490" width="11.7109375" style="4" customWidth="1"/>
    <col min="10491" max="10492" width="0" style="4" hidden="1" customWidth="1"/>
    <col min="10493" max="10493" width="9.5703125" style="4" customWidth="1"/>
    <col min="10494" max="10494" width="37.140625" style="4" customWidth="1"/>
    <col min="10495" max="10495" width="9.140625" style="4"/>
    <col min="10496" max="10496" width="0" style="4" hidden="1" customWidth="1"/>
    <col min="10497" max="10498" width="9.140625" style="4"/>
    <col min="10499" max="10500" width="0" style="4" hidden="1" customWidth="1"/>
    <col min="10501" max="10501" width="29.28515625" style="4" customWidth="1"/>
    <col min="10502" max="10502" width="0" style="4" hidden="1" customWidth="1"/>
    <col min="10503" max="10503" width="9.140625" style="4"/>
    <col min="10504" max="10504" width="12.85546875" style="4" customWidth="1"/>
    <col min="10505" max="10505" width="13" style="4" customWidth="1"/>
    <col min="10506" max="10506" width="8.7109375" style="4" customWidth="1"/>
    <col min="10507" max="10507" width="59.28515625" style="4" customWidth="1"/>
    <col min="10508" max="10742" width="9.140625" style="4"/>
    <col min="10743" max="10743" width="0" style="4" hidden="1" customWidth="1"/>
    <col min="10744" max="10744" width="9.7109375" style="4" customWidth="1"/>
    <col min="10745" max="10745" width="13" style="4" customWidth="1"/>
    <col min="10746" max="10746" width="11.7109375" style="4" customWidth="1"/>
    <col min="10747" max="10748" width="0" style="4" hidden="1" customWidth="1"/>
    <col min="10749" max="10749" width="9.5703125" style="4" customWidth="1"/>
    <col min="10750" max="10750" width="37.140625" style="4" customWidth="1"/>
    <col min="10751" max="10751" width="9.140625" style="4"/>
    <col min="10752" max="10752" width="0" style="4" hidden="1" customWidth="1"/>
    <col min="10753" max="10754" width="9.140625" style="4"/>
    <col min="10755" max="10756" width="0" style="4" hidden="1" customWidth="1"/>
    <col min="10757" max="10757" width="29.28515625" style="4" customWidth="1"/>
    <col min="10758" max="10758" width="0" style="4" hidden="1" customWidth="1"/>
    <col min="10759" max="10759" width="9.140625" style="4"/>
    <col min="10760" max="10760" width="12.85546875" style="4" customWidth="1"/>
    <col min="10761" max="10761" width="13" style="4" customWidth="1"/>
    <col min="10762" max="10762" width="8.7109375" style="4" customWidth="1"/>
    <col min="10763" max="10763" width="59.28515625" style="4" customWidth="1"/>
    <col min="10764" max="10998" width="9.140625" style="4"/>
    <col min="10999" max="10999" width="0" style="4" hidden="1" customWidth="1"/>
    <col min="11000" max="11000" width="9.7109375" style="4" customWidth="1"/>
    <col min="11001" max="11001" width="13" style="4" customWidth="1"/>
    <col min="11002" max="11002" width="11.7109375" style="4" customWidth="1"/>
    <col min="11003" max="11004" width="0" style="4" hidden="1" customWidth="1"/>
    <col min="11005" max="11005" width="9.5703125" style="4" customWidth="1"/>
    <col min="11006" max="11006" width="37.140625" style="4" customWidth="1"/>
    <col min="11007" max="11007" width="9.140625" style="4"/>
    <col min="11008" max="11008" width="0" style="4" hidden="1" customWidth="1"/>
    <col min="11009" max="11010" width="9.140625" style="4"/>
    <col min="11011" max="11012" width="0" style="4" hidden="1" customWidth="1"/>
    <col min="11013" max="11013" width="29.28515625" style="4" customWidth="1"/>
    <col min="11014" max="11014" width="0" style="4" hidden="1" customWidth="1"/>
    <col min="11015" max="11015" width="9.140625" style="4"/>
    <col min="11016" max="11016" width="12.85546875" style="4" customWidth="1"/>
    <col min="11017" max="11017" width="13" style="4" customWidth="1"/>
    <col min="11018" max="11018" width="8.7109375" style="4" customWidth="1"/>
    <col min="11019" max="11019" width="59.28515625" style="4" customWidth="1"/>
    <col min="11020" max="11254" width="9.140625" style="4"/>
    <col min="11255" max="11255" width="0" style="4" hidden="1" customWidth="1"/>
    <col min="11256" max="11256" width="9.7109375" style="4" customWidth="1"/>
    <col min="11257" max="11257" width="13" style="4" customWidth="1"/>
    <col min="11258" max="11258" width="11.7109375" style="4" customWidth="1"/>
    <col min="11259" max="11260" width="0" style="4" hidden="1" customWidth="1"/>
    <col min="11261" max="11261" width="9.5703125" style="4" customWidth="1"/>
    <col min="11262" max="11262" width="37.140625" style="4" customWidth="1"/>
    <col min="11263" max="11263" width="9.140625" style="4"/>
    <col min="11264" max="11264" width="0" style="4" hidden="1" customWidth="1"/>
    <col min="11265" max="11266" width="9.140625" style="4"/>
    <col min="11267" max="11268" width="0" style="4" hidden="1" customWidth="1"/>
    <col min="11269" max="11269" width="29.28515625" style="4" customWidth="1"/>
    <col min="11270" max="11270" width="0" style="4" hidden="1" customWidth="1"/>
    <col min="11271" max="11271" width="9.140625" style="4"/>
    <col min="11272" max="11272" width="12.85546875" style="4" customWidth="1"/>
    <col min="11273" max="11273" width="13" style="4" customWidth="1"/>
    <col min="11274" max="11274" width="8.7109375" style="4" customWidth="1"/>
    <col min="11275" max="11275" width="59.28515625" style="4" customWidth="1"/>
    <col min="11276" max="11510" width="9.140625" style="4"/>
    <col min="11511" max="11511" width="0" style="4" hidden="1" customWidth="1"/>
    <col min="11512" max="11512" width="9.7109375" style="4" customWidth="1"/>
    <col min="11513" max="11513" width="13" style="4" customWidth="1"/>
    <col min="11514" max="11514" width="11.7109375" style="4" customWidth="1"/>
    <col min="11515" max="11516" width="0" style="4" hidden="1" customWidth="1"/>
    <col min="11517" max="11517" width="9.5703125" style="4" customWidth="1"/>
    <col min="11518" max="11518" width="37.140625" style="4" customWidth="1"/>
    <col min="11519" max="11519" width="9.140625" style="4"/>
    <col min="11520" max="11520" width="0" style="4" hidden="1" customWidth="1"/>
    <col min="11521" max="11522" width="9.140625" style="4"/>
    <col min="11523" max="11524" width="0" style="4" hidden="1" customWidth="1"/>
    <col min="11525" max="11525" width="29.28515625" style="4" customWidth="1"/>
    <col min="11526" max="11526" width="0" style="4" hidden="1" customWidth="1"/>
    <col min="11527" max="11527" width="9.140625" style="4"/>
    <col min="11528" max="11528" width="12.85546875" style="4" customWidth="1"/>
    <col min="11529" max="11529" width="13" style="4" customWidth="1"/>
    <col min="11530" max="11530" width="8.7109375" style="4" customWidth="1"/>
    <col min="11531" max="11531" width="59.28515625" style="4" customWidth="1"/>
    <col min="11532" max="11766" width="9.140625" style="4"/>
    <col min="11767" max="11767" width="0" style="4" hidden="1" customWidth="1"/>
    <col min="11768" max="11768" width="9.7109375" style="4" customWidth="1"/>
    <col min="11769" max="11769" width="13" style="4" customWidth="1"/>
    <col min="11770" max="11770" width="11.7109375" style="4" customWidth="1"/>
    <col min="11771" max="11772" width="0" style="4" hidden="1" customWidth="1"/>
    <col min="11773" max="11773" width="9.5703125" style="4" customWidth="1"/>
    <col min="11774" max="11774" width="37.140625" style="4" customWidth="1"/>
    <col min="11775" max="11775" width="9.140625" style="4"/>
    <col min="11776" max="11776" width="0" style="4" hidden="1" customWidth="1"/>
    <col min="11777" max="11778" width="9.140625" style="4"/>
    <col min="11779" max="11780" width="0" style="4" hidden="1" customWidth="1"/>
    <col min="11781" max="11781" width="29.28515625" style="4" customWidth="1"/>
    <col min="11782" max="11782" width="0" style="4" hidden="1" customWidth="1"/>
    <col min="11783" max="11783" width="9.140625" style="4"/>
    <col min="11784" max="11784" width="12.85546875" style="4" customWidth="1"/>
    <col min="11785" max="11785" width="13" style="4" customWidth="1"/>
    <col min="11786" max="11786" width="8.7109375" style="4" customWidth="1"/>
    <col min="11787" max="11787" width="59.28515625" style="4" customWidth="1"/>
    <col min="11788" max="12022" width="9.140625" style="4"/>
    <col min="12023" max="12023" width="0" style="4" hidden="1" customWidth="1"/>
    <col min="12024" max="12024" width="9.7109375" style="4" customWidth="1"/>
    <col min="12025" max="12025" width="13" style="4" customWidth="1"/>
    <col min="12026" max="12026" width="11.7109375" style="4" customWidth="1"/>
    <col min="12027" max="12028" width="0" style="4" hidden="1" customWidth="1"/>
    <col min="12029" max="12029" width="9.5703125" style="4" customWidth="1"/>
    <col min="12030" max="12030" width="37.140625" style="4" customWidth="1"/>
    <col min="12031" max="12031" width="9.140625" style="4"/>
    <col min="12032" max="12032" width="0" style="4" hidden="1" customWidth="1"/>
    <col min="12033" max="12034" width="9.140625" style="4"/>
    <col min="12035" max="12036" width="0" style="4" hidden="1" customWidth="1"/>
    <col min="12037" max="12037" width="29.28515625" style="4" customWidth="1"/>
    <col min="12038" max="12038" width="0" style="4" hidden="1" customWidth="1"/>
    <col min="12039" max="12039" width="9.140625" style="4"/>
    <col min="12040" max="12040" width="12.85546875" style="4" customWidth="1"/>
    <col min="12041" max="12041" width="13" style="4" customWidth="1"/>
    <col min="12042" max="12042" width="8.7109375" style="4" customWidth="1"/>
    <col min="12043" max="12043" width="59.28515625" style="4" customWidth="1"/>
    <col min="12044" max="12278" width="9.140625" style="4"/>
    <col min="12279" max="12279" width="0" style="4" hidden="1" customWidth="1"/>
    <col min="12280" max="12280" width="9.7109375" style="4" customWidth="1"/>
    <col min="12281" max="12281" width="13" style="4" customWidth="1"/>
    <col min="12282" max="12282" width="11.7109375" style="4" customWidth="1"/>
    <col min="12283" max="12284" width="0" style="4" hidden="1" customWidth="1"/>
    <col min="12285" max="12285" width="9.5703125" style="4" customWidth="1"/>
    <col min="12286" max="12286" width="37.140625" style="4" customWidth="1"/>
    <col min="12287" max="12287" width="9.140625" style="4"/>
    <col min="12288" max="12288" width="0" style="4" hidden="1" customWidth="1"/>
    <col min="12289" max="12290" width="9.140625" style="4"/>
    <col min="12291" max="12292" width="0" style="4" hidden="1" customWidth="1"/>
    <col min="12293" max="12293" width="29.28515625" style="4" customWidth="1"/>
    <col min="12294" max="12294" width="0" style="4" hidden="1" customWidth="1"/>
    <col min="12295" max="12295" width="9.140625" style="4"/>
    <col min="12296" max="12296" width="12.85546875" style="4" customWidth="1"/>
    <col min="12297" max="12297" width="13" style="4" customWidth="1"/>
    <col min="12298" max="12298" width="8.7109375" style="4" customWidth="1"/>
    <col min="12299" max="12299" width="59.28515625" style="4" customWidth="1"/>
    <col min="12300" max="12534" width="9.140625" style="4"/>
    <col min="12535" max="12535" width="0" style="4" hidden="1" customWidth="1"/>
    <col min="12536" max="12536" width="9.7109375" style="4" customWidth="1"/>
    <col min="12537" max="12537" width="13" style="4" customWidth="1"/>
    <col min="12538" max="12538" width="11.7109375" style="4" customWidth="1"/>
    <col min="12539" max="12540" width="0" style="4" hidden="1" customWidth="1"/>
    <col min="12541" max="12541" width="9.5703125" style="4" customWidth="1"/>
    <col min="12542" max="12542" width="37.140625" style="4" customWidth="1"/>
    <col min="12543" max="12543" width="9.140625" style="4"/>
    <col min="12544" max="12544" width="0" style="4" hidden="1" customWidth="1"/>
    <col min="12545" max="12546" width="9.140625" style="4"/>
    <col min="12547" max="12548" width="0" style="4" hidden="1" customWidth="1"/>
    <col min="12549" max="12549" width="29.28515625" style="4" customWidth="1"/>
    <col min="12550" max="12550" width="0" style="4" hidden="1" customWidth="1"/>
    <col min="12551" max="12551" width="9.140625" style="4"/>
    <col min="12552" max="12552" width="12.85546875" style="4" customWidth="1"/>
    <col min="12553" max="12553" width="13" style="4" customWidth="1"/>
    <col min="12554" max="12554" width="8.7109375" style="4" customWidth="1"/>
    <col min="12555" max="12555" width="59.28515625" style="4" customWidth="1"/>
    <col min="12556" max="12790" width="9.140625" style="4"/>
    <col min="12791" max="12791" width="0" style="4" hidden="1" customWidth="1"/>
    <col min="12792" max="12792" width="9.7109375" style="4" customWidth="1"/>
    <col min="12793" max="12793" width="13" style="4" customWidth="1"/>
    <col min="12794" max="12794" width="11.7109375" style="4" customWidth="1"/>
    <col min="12795" max="12796" width="0" style="4" hidden="1" customWidth="1"/>
    <col min="12797" max="12797" width="9.5703125" style="4" customWidth="1"/>
    <col min="12798" max="12798" width="37.140625" style="4" customWidth="1"/>
    <col min="12799" max="12799" width="9.140625" style="4"/>
    <col min="12800" max="12800" width="0" style="4" hidden="1" customWidth="1"/>
    <col min="12801" max="12802" width="9.140625" style="4"/>
    <col min="12803" max="12804" width="0" style="4" hidden="1" customWidth="1"/>
    <col min="12805" max="12805" width="29.28515625" style="4" customWidth="1"/>
    <col min="12806" max="12806" width="0" style="4" hidden="1" customWidth="1"/>
    <col min="12807" max="12807" width="9.140625" style="4"/>
    <col min="12808" max="12808" width="12.85546875" style="4" customWidth="1"/>
    <col min="12809" max="12809" width="13" style="4" customWidth="1"/>
    <col min="12810" max="12810" width="8.7109375" style="4" customWidth="1"/>
    <col min="12811" max="12811" width="59.28515625" style="4" customWidth="1"/>
    <col min="12812" max="13046" width="9.140625" style="4"/>
    <col min="13047" max="13047" width="0" style="4" hidden="1" customWidth="1"/>
    <col min="13048" max="13048" width="9.7109375" style="4" customWidth="1"/>
    <col min="13049" max="13049" width="13" style="4" customWidth="1"/>
    <col min="13050" max="13050" width="11.7109375" style="4" customWidth="1"/>
    <col min="13051" max="13052" width="0" style="4" hidden="1" customWidth="1"/>
    <col min="13053" max="13053" width="9.5703125" style="4" customWidth="1"/>
    <col min="13054" max="13054" width="37.140625" style="4" customWidth="1"/>
    <col min="13055" max="13055" width="9.140625" style="4"/>
    <col min="13056" max="13056" width="0" style="4" hidden="1" customWidth="1"/>
    <col min="13057" max="13058" width="9.140625" style="4"/>
    <col min="13059" max="13060" width="0" style="4" hidden="1" customWidth="1"/>
    <col min="13061" max="13061" width="29.28515625" style="4" customWidth="1"/>
    <col min="13062" max="13062" width="0" style="4" hidden="1" customWidth="1"/>
    <col min="13063" max="13063" width="9.140625" style="4"/>
    <col min="13064" max="13064" width="12.85546875" style="4" customWidth="1"/>
    <col min="13065" max="13065" width="13" style="4" customWidth="1"/>
    <col min="13066" max="13066" width="8.7109375" style="4" customWidth="1"/>
    <col min="13067" max="13067" width="59.28515625" style="4" customWidth="1"/>
    <col min="13068" max="13302" width="9.140625" style="4"/>
    <col min="13303" max="13303" width="0" style="4" hidden="1" customWidth="1"/>
    <col min="13304" max="13304" width="9.7109375" style="4" customWidth="1"/>
    <col min="13305" max="13305" width="13" style="4" customWidth="1"/>
    <col min="13306" max="13306" width="11.7109375" style="4" customWidth="1"/>
    <col min="13307" max="13308" width="0" style="4" hidden="1" customWidth="1"/>
    <col min="13309" max="13309" width="9.5703125" style="4" customWidth="1"/>
    <col min="13310" max="13310" width="37.140625" style="4" customWidth="1"/>
    <col min="13311" max="13311" width="9.140625" style="4"/>
    <col min="13312" max="13312" width="0" style="4" hidden="1" customWidth="1"/>
    <col min="13313" max="13314" width="9.140625" style="4"/>
    <col min="13315" max="13316" width="0" style="4" hidden="1" customWidth="1"/>
    <col min="13317" max="13317" width="29.28515625" style="4" customWidth="1"/>
    <col min="13318" max="13318" width="0" style="4" hidden="1" customWidth="1"/>
    <col min="13319" max="13319" width="9.140625" style="4"/>
    <col min="13320" max="13320" width="12.85546875" style="4" customWidth="1"/>
    <col min="13321" max="13321" width="13" style="4" customWidth="1"/>
    <col min="13322" max="13322" width="8.7109375" style="4" customWidth="1"/>
    <col min="13323" max="13323" width="59.28515625" style="4" customWidth="1"/>
    <col min="13324" max="13558" width="9.140625" style="4"/>
    <col min="13559" max="13559" width="0" style="4" hidden="1" customWidth="1"/>
    <col min="13560" max="13560" width="9.7109375" style="4" customWidth="1"/>
    <col min="13561" max="13561" width="13" style="4" customWidth="1"/>
    <col min="13562" max="13562" width="11.7109375" style="4" customWidth="1"/>
    <col min="13563" max="13564" width="0" style="4" hidden="1" customWidth="1"/>
    <col min="13565" max="13565" width="9.5703125" style="4" customWidth="1"/>
    <col min="13566" max="13566" width="37.140625" style="4" customWidth="1"/>
    <col min="13567" max="13567" width="9.140625" style="4"/>
    <col min="13568" max="13568" width="0" style="4" hidden="1" customWidth="1"/>
    <col min="13569" max="13570" width="9.140625" style="4"/>
    <col min="13571" max="13572" width="0" style="4" hidden="1" customWidth="1"/>
    <col min="13573" max="13573" width="29.28515625" style="4" customWidth="1"/>
    <col min="13574" max="13574" width="0" style="4" hidden="1" customWidth="1"/>
    <col min="13575" max="13575" width="9.140625" style="4"/>
    <col min="13576" max="13576" width="12.85546875" style="4" customWidth="1"/>
    <col min="13577" max="13577" width="13" style="4" customWidth="1"/>
    <col min="13578" max="13578" width="8.7109375" style="4" customWidth="1"/>
    <col min="13579" max="13579" width="59.28515625" style="4" customWidth="1"/>
    <col min="13580" max="13814" width="9.140625" style="4"/>
    <col min="13815" max="13815" width="0" style="4" hidden="1" customWidth="1"/>
    <col min="13816" max="13816" width="9.7109375" style="4" customWidth="1"/>
    <col min="13817" max="13817" width="13" style="4" customWidth="1"/>
    <col min="13818" max="13818" width="11.7109375" style="4" customWidth="1"/>
    <col min="13819" max="13820" width="0" style="4" hidden="1" customWidth="1"/>
    <col min="13821" max="13821" width="9.5703125" style="4" customWidth="1"/>
    <col min="13822" max="13822" width="37.140625" style="4" customWidth="1"/>
    <col min="13823" max="13823" width="9.140625" style="4"/>
    <col min="13824" max="13824" width="0" style="4" hidden="1" customWidth="1"/>
    <col min="13825" max="13826" width="9.140625" style="4"/>
    <col min="13827" max="13828" width="0" style="4" hidden="1" customWidth="1"/>
    <col min="13829" max="13829" width="29.28515625" style="4" customWidth="1"/>
    <col min="13830" max="13830" width="0" style="4" hidden="1" customWidth="1"/>
    <col min="13831" max="13831" width="9.140625" style="4"/>
    <col min="13832" max="13832" width="12.85546875" style="4" customWidth="1"/>
    <col min="13833" max="13833" width="13" style="4" customWidth="1"/>
    <col min="13834" max="13834" width="8.7109375" style="4" customWidth="1"/>
    <col min="13835" max="13835" width="59.28515625" style="4" customWidth="1"/>
    <col min="13836" max="14070" width="9.140625" style="4"/>
    <col min="14071" max="14071" width="0" style="4" hidden="1" customWidth="1"/>
    <col min="14072" max="14072" width="9.7109375" style="4" customWidth="1"/>
    <col min="14073" max="14073" width="13" style="4" customWidth="1"/>
    <col min="14074" max="14074" width="11.7109375" style="4" customWidth="1"/>
    <col min="14075" max="14076" width="0" style="4" hidden="1" customWidth="1"/>
    <col min="14077" max="14077" width="9.5703125" style="4" customWidth="1"/>
    <col min="14078" max="14078" width="37.140625" style="4" customWidth="1"/>
    <col min="14079" max="14079" width="9.140625" style="4"/>
    <col min="14080" max="14080" width="0" style="4" hidden="1" customWidth="1"/>
    <col min="14081" max="14082" width="9.140625" style="4"/>
    <col min="14083" max="14084" width="0" style="4" hidden="1" customWidth="1"/>
    <col min="14085" max="14085" width="29.28515625" style="4" customWidth="1"/>
    <col min="14086" max="14086" width="0" style="4" hidden="1" customWidth="1"/>
    <col min="14087" max="14087" width="9.140625" style="4"/>
    <col min="14088" max="14088" width="12.85546875" style="4" customWidth="1"/>
    <col min="14089" max="14089" width="13" style="4" customWidth="1"/>
    <col min="14090" max="14090" width="8.7109375" style="4" customWidth="1"/>
    <col min="14091" max="14091" width="59.28515625" style="4" customWidth="1"/>
    <col min="14092" max="14326" width="9.140625" style="4"/>
    <col min="14327" max="14327" width="0" style="4" hidden="1" customWidth="1"/>
    <col min="14328" max="14328" width="9.7109375" style="4" customWidth="1"/>
    <col min="14329" max="14329" width="13" style="4" customWidth="1"/>
    <col min="14330" max="14330" width="11.7109375" style="4" customWidth="1"/>
    <col min="14331" max="14332" width="0" style="4" hidden="1" customWidth="1"/>
    <col min="14333" max="14333" width="9.5703125" style="4" customWidth="1"/>
    <col min="14334" max="14334" width="37.140625" style="4" customWidth="1"/>
    <col min="14335" max="14335" width="9.140625" style="4"/>
    <col min="14336" max="14336" width="0" style="4" hidden="1" customWidth="1"/>
    <col min="14337" max="14338" width="9.140625" style="4"/>
    <col min="14339" max="14340" width="0" style="4" hidden="1" customWidth="1"/>
    <col min="14341" max="14341" width="29.28515625" style="4" customWidth="1"/>
    <col min="14342" max="14342" width="0" style="4" hidden="1" customWidth="1"/>
    <col min="14343" max="14343" width="9.140625" style="4"/>
    <col min="14344" max="14344" width="12.85546875" style="4" customWidth="1"/>
    <col min="14345" max="14345" width="13" style="4" customWidth="1"/>
    <col min="14346" max="14346" width="8.7109375" style="4" customWidth="1"/>
    <col min="14347" max="14347" width="59.28515625" style="4" customWidth="1"/>
    <col min="14348" max="14582" width="9.140625" style="4"/>
    <col min="14583" max="14583" width="0" style="4" hidden="1" customWidth="1"/>
    <col min="14584" max="14584" width="9.7109375" style="4" customWidth="1"/>
    <col min="14585" max="14585" width="13" style="4" customWidth="1"/>
    <col min="14586" max="14586" width="11.7109375" style="4" customWidth="1"/>
    <col min="14587" max="14588" width="0" style="4" hidden="1" customWidth="1"/>
    <col min="14589" max="14589" width="9.5703125" style="4" customWidth="1"/>
    <col min="14590" max="14590" width="37.140625" style="4" customWidth="1"/>
    <col min="14591" max="14591" width="9.140625" style="4"/>
    <col min="14592" max="14592" width="0" style="4" hidden="1" customWidth="1"/>
    <col min="14593" max="14594" width="9.140625" style="4"/>
    <col min="14595" max="14596" width="0" style="4" hidden="1" customWidth="1"/>
    <col min="14597" max="14597" width="29.28515625" style="4" customWidth="1"/>
    <col min="14598" max="14598" width="0" style="4" hidden="1" customWidth="1"/>
    <col min="14599" max="14599" width="9.140625" style="4"/>
    <col min="14600" max="14600" width="12.85546875" style="4" customWidth="1"/>
    <col min="14601" max="14601" width="13" style="4" customWidth="1"/>
    <col min="14602" max="14602" width="8.7109375" style="4" customWidth="1"/>
    <col min="14603" max="14603" width="59.28515625" style="4" customWidth="1"/>
    <col min="14604" max="14838" width="9.140625" style="4"/>
    <col min="14839" max="14839" width="0" style="4" hidden="1" customWidth="1"/>
    <col min="14840" max="14840" width="9.7109375" style="4" customWidth="1"/>
    <col min="14841" max="14841" width="13" style="4" customWidth="1"/>
    <col min="14842" max="14842" width="11.7109375" style="4" customWidth="1"/>
    <col min="14843" max="14844" width="0" style="4" hidden="1" customWidth="1"/>
    <col min="14845" max="14845" width="9.5703125" style="4" customWidth="1"/>
    <col min="14846" max="14846" width="37.140625" style="4" customWidth="1"/>
    <col min="14847" max="14847" width="9.140625" style="4"/>
    <col min="14848" max="14848" width="0" style="4" hidden="1" customWidth="1"/>
    <col min="14849" max="14850" width="9.140625" style="4"/>
    <col min="14851" max="14852" width="0" style="4" hidden="1" customWidth="1"/>
    <col min="14853" max="14853" width="29.28515625" style="4" customWidth="1"/>
    <col min="14854" max="14854" width="0" style="4" hidden="1" customWidth="1"/>
    <col min="14855" max="14855" width="9.140625" style="4"/>
    <col min="14856" max="14856" width="12.85546875" style="4" customWidth="1"/>
    <col min="14857" max="14857" width="13" style="4" customWidth="1"/>
    <col min="14858" max="14858" width="8.7109375" style="4" customWidth="1"/>
    <col min="14859" max="14859" width="59.28515625" style="4" customWidth="1"/>
    <col min="14860" max="15094" width="9.140625" style="4"/>
    <col min="15095" max="15095" width="0" style="4" hidden="1" customWidth="1"/>
    <col min="15096" max="15096" width="9.7109375" style="4" customWidth="1"/>
    <col min="15097" max="15097" width="13" style="4" customWidth="1"/>
    <col min="15098" max="15098" width="11.7109375" style="4" customWidth="1"/>
    <col min="15099" max="15100" width="0" style="4" hidden="1" customWidth="1"/>
    <col min="15101" max="15101" width="9.5703125" style="4" customWidth="1"/>
    <col min="15102" max="15102" width="37.140625" style="4" customWidth="1"/>
    <col min="15103" max="15103" width="9.140625" style="4"/>
    <col min="15104" max="15104" width="0" style="4" hidden="1" customWidth="1"/>
    <col min="15105" max="15106" width="9.140625" style="4"/>
    <col min="15107" max="15108" width="0" style="4" hidden="1" customWidth="1"/>
    <col min="15109" max="15109" width="29.28515625" style="4" customWidth="1"/>
    <col min="15110" max="15110" width="0" style="4" hidden="1" customWidth="1"/>
    <col min="15111" max="15111" width="9.140625" style="4"/>
    <col min="15112" max="15112" width="12.85546875" style="4" customWidth="1"/>
    <col min="15113" max="15113" width="13" style="4" customWidth="1"/>
    <col min="15114" max="15114" width="8.7109375" style="4" customWidth="1"/>
    <col min="15115" max="15115" width="59.28515625" style="4" customWidth="1"/>
    <col min="15116" max="15350" width="9.140625" style="4"/>
    <col min="15351" max="15351" width="0" style="4" hidden="1" customWidth="1"/>
    <col min="15352" max="15352" width="9.7109375" style="4" customWidth="1"/>
    <col min="15353" max="15353" width="13" style="4" customWidth="1"/>
    <col min="15354" max="15354" width="11.7109375" style="4" customWidth="1"/>
    <col min="15355" max="15356" width="0" style="4" hidden="1" customWidth="1"/>
    <col min="15357" max="15357" width="9.5703125" style="4" customWidth="1"/>
    <col min="15358" max="15358" width="37.140625" style="4" customWidth="1"/>
    <col min="15359" max="15359" width="9.140625" style="4"/>
    <col min="15360" max="15360" width="0" style="4" hidden="1" customWidth="1"/>
    <col min="15361" max="15362" width="9.140625" style="4"/>
    <col min="15363" max="15364" width="0" style="4" hidden="1" customWidth="1"/>
    <col min="15365" max="15365" width="29.28515625" style="4" customWidth="1"/>
    <col min="15366" max="15366" width="0" style="4" hidden="1" customWidth="1"/>
    <col min="15367" max="15367" width="9.140625" style="4"/>
    <col min="15368" max="15368" width="12.85546875" style="4" customWidth="1"/>
    <col min="15369" max="15369" width="13" style="4" customWidth="1"/>
    <col min="15370" max="15370" width="8.7109375" style="4" customWidth="1"/>
    <col min="15371" max="15371" width="59.28515625" style="4" customWidth="1"/>
    <col min="15372" max="15606" width="9.140625" style="4"/>
    <col min="15607" max="15607" width="0" style="4" hidden="1" customWidth="1"/>
    <col min="15608" max="15608" width="9.7109375" style="4" customWidth="1"/>
    <col min="15609" max="15609" width="13" style="4" customWidth="1"/>
    <col min="15610" max="15610" width="11.7109375" style="4" customWidth="1"/>
    <col min="15611" max="15612" width="0" style="4" hidden="1" customWidth="1"/>
    <col min="15613" max="15613" width="9.5703125" style="4" customWidth="1"/>
    <col min="15614" max="15614" width="37.140625" style="4" customWidth="1"/>
    <col min="15615" max="15615" width="9.140625" style="4"/>
    <col min="15616" max="15616" width="0" style="4" hidden="1" customWidth="1"/>
    <col min="15617" max="15618" width="9.140625" style="4"/>
    <col min="15619" max="15620" width="0" style="4" hidden="1" customWidth="1"/>
    <col min="15621" max="15621" width="29.28515625" style="4" customWidth="1"/>
    <col min="15622" max="15622" width="0" style="4" hidden="1" customWidth="1"/>
    <col min="15623" max="15623" width="9.140625" style="4"/>
    <col min="15624" max="15624" width="12.85546875" style="4" customWidth="1"/>
    <col min="15625" max="15625" width="13" style="4" customWidth="1"/>
    <col min="15626" max="15626" width="8.7109375" style="4" customWidth="1"/>
    <col min="15627" max="15627" width="59.28515625" style="4" customWidth="1"/>
    <col min="15628" max="15862" width="9.140625" style="4"/>
    <col min="15863" max="15863" width="0" style="4" hidden="1" customWidth="1"/>
    <col min="15864" max="15864" width="9.7109375" style="4" customWidth="1"/>
    <col min="15865" max="15865" width="13" style="4" customWidth="1"/>
    <col min="15866" max="15866" width="11.7109375" style="4" customWidth="1"/>
    <col min="15867" max="15868" width="0" style="4" hidden="1" customWidth="1"/>
    <col min="15869" max="15869" width="9.5703125" style="4" customWidth="1"/>
    <col min="15870" max="15870" width="37.140625" style="4" customWidth="1"/>
    <col min="15871" max="15871" width="9.140625" style="4"/>
    <col min="15872" max="15872" width="0" style="4" hidden="1" customWidth="1"/>
    <col min="15873" max="15874" width="9.140625" style="4"/>
    <col min="15875" max="15876" width="0" style="4" hidden="1" customWidth="1"/>
    <col min="15877" max="15877" width="29.28515625" style="4" customWidth="1"/>
    <col min="15878" max="15878" width="0" style="4" hidden="1" customWidth="1"/>
    <col min="15879" max="15879" width="9.140625" style="4"/>
    <col min="15880" max="15880" width="12.85546875" style="4" customWidth="1"/>
    <col min="15881" max="15881" width="13" style="4" customWidth="1"/>
    <col min="15882" max="15882" width="8.7109375" style="4" customWidth="1"/>
    <col min="15883" max="15883" width="59.28515625" style="4" customWidth="1"/>
    <col min="15884" max="16118" width="9.140625" style="4"/>
    <col min="16119" max="16119" width="0" style="4" hidden="1" customWidth="1"/>
    <col min="16120" max="16120" width="9.7109375" style="4" customWidth="1"/>
    <col min="16121" max="16121" width="13" style="4" customWidth="1"/>
    <col min="16122" max="16122" width="11.7109375" style="4" customWidth="1"/>
    <col min="16123" max="16124" width="0" style="4" hidden="1" customWidth="1"/>
    <col min="16125" max="16125" width="9.5703125" style="4" customWidth="1"/>
    <col min="16126" max="16126" width="37.140625" style="4" customWidth="1"/>
    <col min="16127" max="16127" width="9.140625" style="4"/>
    <col min="16128" max="16128" width="0" style="4" hidden="1" customWidth="1"/>
    <col min="16129" max="16130" width="9.140625" style="4"/>
    <col min="16131" max="16132" width="0" style="4" hidden="1" customWidth="1"/>
    <col min="16133" max="16133" width="29.28515625" style="4" customWidth="1"/>
    <col min="16134" max="16134" width="0" style="4" hidden="1" customWidth="1"/>
    <col min="16135" max="16135" width="9.140625" style="4"/>
    <col min="16136" max="16136" width="12.85546875" style="4" customWidth="1"/>
    <col min="16137" max="16137" width="13" style="4" customWidth="1"/>
    <col min="16138" max="16138" width="8.7109375" style="4" customWidth="1"/>
    <col min="16139" max="16139" width="59.28515625" style="4" customWidth="1"/>
    <col min="16140" max="16384" width="9.140625" style="4"/>
  </cols>
  <sheetData>
    <row r="1" spans="2:16" ht="48" x14ac:dyDescent="0.25">
      <c r="D1" s="17" t="s">
        <v>131</v>
      </c>
      <c r="E1" s="17" t="s">
        <v>56</v>
      </c>
      <c r="F1" s="17" t="s">
        <v>57</v>
      </c>
      <c r="G1" s="17" t="s">
        <v>58</v>
      </c>
      <c r="H1" s="17" t="s">
        <v>59</v>
      </c>
      <c r="I1" s="18" t="s">
        <v>132</v>
      </c>
      <c r="J1" s="18" t="s">
        <v>133</v>
      </c>
      <c r="K1" s="18" t="s">
        <v>134</v>
      </c>
      <c r="L1" s="18" t="s">
        <v>135</v>
      </c>
      <c r="M1" s="19" t="s">
        <v>136</v>
      </c>
      <c r="N1" s="19" t="s">
        <v>137</v>
      </c>
      <c r="O1" s="19" t="s">
        <v>138</v>
      </c>
      <c r="P1" s="19" t="s">
        <v>139</v>
      </c>
    </row>
    <row r="2" spans="2:16" x14ac:dyDescent="0.25">
      <c r="B2" s="1"/>
      <c r="C2" s="1"/>
      <c r="D2" s="13">
        <v>1</v>
      </c>
      <c r="E2" s="13" t="s">
        <v>236</v>
      </c>
      <c r="F2" s="13" t="s">
        <v>60</v>
      </c>
      <c r="G2" s="13" t="s">
        <v>141</v>
      </c>
      <c r="H2" s="13" t="s">
        <v>237</v>
      </c>
      <c r="I2" s="15">
        <v>90</v>
      </c>
      <c r="J2" s="15">
        <f>I2*36</f>
        <v>3240</v>
      </c>
      <c r="K2" s="15">
        <f>I2</f>
        <v>90</v>
      </c>
      <c r="L2" s="15">
        <f>K2*3</f>
        <v>270</v>
      </c>
      <c r="M2" s="14">
        <v>0.62</v>
      </c>
      <c r="N2" s="8">
        <f>M2*I2</f>
        <v>55.8</v>
      </c>
      <c r="O2" s="8">
        <f>M2*J2</f>
        <v>2008.8</v>
      </c>
      <c r="P2" s="8">
        <f>L2*M2</f>
        <v>167.4</v>
      </c>
    </row>
    <row r="3" spans="2:16" x14ac:dyDescent="0.25">
      <c r="B3" s="1"/>
      <c r="C3" s="1"/>
      <c r="D3" s="6">
        <v>2</v>
      </c>
      <c r="E3" s="6" t="s">
        <v>35</v>
      </c>
      <c r="F3" s="6" t="s">
        <v>60</v>
      </c>
      <c r="G3" s="6" t="s">
        <v>140</v>
      </c>
      <c r="H3" s="6" t="s">
        <v>238</v>
      </c>
      <c r="I3" s="7">
        <v>2000</v>
      </c>
      <c r="J3" s="15">
        <f t="shared" ref="J3:J65" si="0">I3*36</f>
        <v>72000</v>
      </c>
      <c r="K3" s="15">
        <f t="shared" ref="K3:K66" si="1">I3</f>
        <v>2000</v>
      </c>
      <c r="L3" s="15">
        <f t="shared" ref="L3:L66" si="2">K3*3</f>
        <v>6000</v>
      </c>
      <c r="M3" s="8">
        <v>12.41</v>
      </c>
      <c r="N3" s="8">
        <f t="shared" ref="N3:N65" si="3">M3*I3</f>
        <v>24820</v>
      </c>
      <c r="O3" s="8">
        <f t="shared" ref="O3:O65" si="4">M3*J3</f>
        <v>893520</v>
      </c>
      <c r="P3" s="8">
        <f t="shared" ref="P3:P66" si="5">L3*M3</f>
        <v>74460</v>
      </c>
    </row>
    <row r="4" spans="2:16" ht="24" x14ac:dyDescent="0.25">
      <c r="B4" s="1"/>
      <c r="C4" s="1"/>
      <c r="D4" s="13">
        <v>3</v>
      </c>
      <c r="E4" s="6" t="s">
        <v>36</v>
      </c>
      <c r="F4" s="6" t="s">
        <v>104</v>
      </c>
      <c r="G4" s="6" t="s">
        <v>142</v>
      </c>
      <c r="H4" s="6" t="s">
        <v>235</v>
      </c>
      <c r="I4" s="7">
        <v>60</v>
      </c>
      <c r="J4" s="15">
        <f t="shared" si="0"/>
        <v>2160</v>
      </c>
      <c r="K4" s="15">
        <f t="shared" si="1"/>
        <v>60</v>
      </c>
      <c r="L4" s="15">
        <f t="shared" si="2"/>
        <v>180</v>
      </c>
      <c r="M4" s="8">
        <v>116.99</v>
      </c>
      <c r="N4" s="8">
        <f t="shared" si="3"/>
        <v>7019.4</v>
      </c>
      <c r="O4" s="8">
        <f t="shared" si="4"/>
        <v>252698.4</v>
      </c>
      <c r="P4" s="8">
        <f t="shared" si="5"/>
        <v>21058.2</v>
      </c>
    </row>
    <row r="5" spans="2:16" x14ac:dyDescent="0.25">
      <c r="B5" s="1"/>
      <c r="C5" s="1"/>
      <c r="D5" s="6">
        <v>4</v>
      </c>
      <c r="E5" s="6" t="s">
        <v>44</v>
      </c>
      <c r="F5" s="6" t="s">
        <v>99</v>
      </c>
      <c r="G5" s="6" t="s">
        <v>143</v>
      </c>
      <c r="H5" s="6" t="s">
        <v>234</v>
      </c>
      <c r="I5" s="7">
        <v>200</v>
      </c>
      <c r="J5" s="15">
        <f t="shared" si="0"/>
        <v>7200</v>
      </c>
      <c r="K5" s="15">
        <f t="shared" si="1"/>
        <v>200</v>
      </c>
      <c r="L5" s="15">
        <f t="shared" si="2"/>
        <v>600</v>
      </c>
      <c r="M5" s="8">
        <v>0.99</v>
      </c>
      <c r="N5" s="8">
        <f t="shared" si="3"/>
        <v>198</v>
      </c>
      <c r="O5" s="8">
        <f t="shared" si="4"/>
        <v>7128</v>
      </c>
      <c r="P5" s="8">
        <f t="shared" si="5"/>
        <v>594</v>
      </c>
    </row>
    <row r="6" spans="2:16" x14ac:dyDescent="0.25">
      <c r="B6" s="1"/>
      <c r="C6" s="1"/>
      <c r="D6" s="13">
        <v>5</v>
      </c>
      <c r="E6" s="6" t="s">
        <v>314</v>
      </c>
      <c r="F6" s="6" t="s">
        <v>107</v>
      </c>
      <c r="G6" s="6" t="s">
        <v>144</v>
      </c>
      <c r="H6" s="6" t="s">
        <v>235</v>
      </c>
      <c r="I6" s="7">
        <v>20</v>
      </c>
      <c r="J6" s="15">
        <f t="shared" si="0"/>
        <v>720</v>
      </c>
      <c r="K6" s="15">
        <f t="shared" si="1"/>
        <v>20</v>
      </c>
      <c r="L6" s="15">
        <f t="shared" si="2"/>
        <v>60</v>
      </c>
      <c r="M6" s="8">
        <v>10.18</v>
      </c>
      <c r="N6" s="8">
        <f t="shared" si="3"/>
        <v>203.6</v>
      </c>
      <c r="O6" s="8">
        <f t="shared" si="4"/>
        <v>7329.5999999999995</v>
      </c>
      <c r="P6" s="8">
        <f t="shared" si="5"/>
        <v>610.79999999999995</v>
      </c>
    </row>
    <row r="7" spans="2:16" ht="240" x14ac:dyDescent="0.25">
      <c r="B7" s="1"/>
      <c r="C7" s="1"/>
      <c r="D7" s="6">
        <v>6</v>
      </c>
      <c r="E7" s="6" t="s">
        <v>270</v>
      </c>
      <c r="F7" s="6" t="s">
        <v>62</v>
      </c>
      <c r="G7" s="6" t="s">
        <v>269</v>
      </c>
      <c r="H7" s="6" t="s">
        <v>125</v>
      </c>
      <c r="I7" s="7">
        <v>30</v>
      </c>
      <c r="J7" s="15">
        <f t="shared" si="0"/>
        <v>1080</v>
      </c>
      <c r="K7" s="15">
        <v>100</v>
      </c>
      <c r="L7" s="15">
        <f t="shared" si="2"/>
        <v>300</v>
      </c>
      <c r="M7" s="8">
        <v>150</v>
      </c>
      <c r="N7" s="8">
        <f t="shared" si="3"/>
        <v>4500</v>
      </c>
      <c r="O7" s="8">
        <f t="shared" si="4"/>
        <v>162000</v>
      </c>
      <c r="P7" s="8">
        <f t="shared" si="5"/>
        <v>45000</v>
      </c>
    </row>
    <row r="8" spans="2:16" x14ac:dyDescent="0.25">
      <c r="B8" s="1"/>
      <c r="C8" s="1"/>
      <c r="D8" s="13">
        <v>7</v>
      </c>
      <c r="E8" s="6" t="s">
        <v>313</v>
      </c>
      <c r="F8" s="6" t="s">
        <v>61</v>
      </c>
      <c r="G8" s="6" t="s">
        <v>239</v>
      </c>
      <c r="H8" s="6" t="s">
        <v>116</v>
      </c>
      <c r="I8" s="7">
        <v>20</v>
      </c>
      <c r="J8" s="15">
        <f t="shared" si="0"/>
        <v>720</v>
      </c>
      <c r="K8" s="15">
        <f t="shared" si="1"/>
        <v>20</v>
      </c>
      <c r="L8" s="15">
        <f t="shared" si="2"/>
        <v>60</v>
      </c>
      <c r="M8" s="8">
        <v>166.59</v>
      </c>
      <c r="N8" s="8">
        <f t="shared" si="3"/>
        <v>3331.8</v>
      </c>
      <c r="O8" s="8">
        <f t="shared" si="4"/>
        <v>119944.8</v>
      </c>
      <c r="P8" s="8">
        <f t="shared" si="5"/>
        <v>9995.4</v>
      </c>
    </row>
    <row r="9" spans="2:16" x14ac:dyDescent="0.25">
      <c r="B9" s="1"/>
      <c r="C9" s="1"/>
      <c r="D9" s="6">
        <v>8</v>
      </c>
      <c r="E9" s="6" t="s">
        <v>41</v>
      </c>
      <c r="F9" s="6" t="s">
        <v>61</v>
      </c>
      <c r="G9" s="6" t="s">
        <v>145</v>
      </c>
      <c r="H9" s="6" t="s">
        <v>116</v>
      </c>
      <c r="I9" s="7">
        <v>100</v>
      </c>
      <c r="J9" s="15">
        <f t="shared" si="0"/>
        <v>3600</v>
      </c>
      <c r="K9" s="15">
        <f t="shared" si="1"/>
        <v>100</v>
      </c>
      <c r="L9" s="15">
        <f t="shared" si="2"/>
        <v>300</v>
      </c>
      <c r="M9" s="8">
        <v>45.39</v>
      </c>
      <c r="N9" s="8">
        <f t="shared" si="3"/>
        <v>4539</v>
      </c>
      <c r="O9" s="8">
        <f t="shared" si="4"/>
        <v>163404</v>
      </c>
      <c r="P9" s="8">
        <f t="shared" si="5"/>
        <v>13617</v>
      </c>
    </row>
    <row r="10" spans="2:16" x14ac:dyDescent="0.25">
      <c r="B10" s="1"/>
      <c r="C10" s="1"/>
      <c r="D10" s="13">
        <v>9</v>
      </c>
      <c r="E10" s="6" t="s">
        <v>45</v>
      </c>
      <c r="F10" s="6" t="s">
        <v>87</v>
      </c>
      <c r="G10" s="6" t="s">
        <v>146</v>
      </c>
      <c r="H10" s="6" t="s">
        <v>238</v>
      </c>
      <c r="I10" s="7">
        <v>300</v>
      </c>
      <c r="J10" s="15">
        <f t="shared" si="0"/>
        <v>10800</v>
      </c>
      <c r="K10" s="15">
        <f t="shared" si="1"/>
        <v>300</v>
      </c>
      <c r="L10" s="15">
        <f t="shared" si="2"/>
        <v>900</v>
      </c>
      <c r="M10" s="8">
        <v>3.14</v>
      </c>
      <c r="N10" s="8">
        <f t="shared" si="3"/>
        <v>942</v>
      </c>
      <c r="O10" s="8">
        <f t="shared" si="4"/>
        <v>33912</v>
      </c>
      <c r="P10" s="8">
        <f t="shared" si="5"/>
        <v>2826</v>
      </c>
    </row>
    <row r="11" spans="2:16" x14ac:dyDescent="0.25">
      <c r="B11" s="1"/>
      <c r="C11" s="1"/>
      <c r="D11" s="6">
        <v>10</v>
      </c>
      <c r="E11" s="6" t="s">
        <v>46</v>
      </c>
      <c r="F11" s="6" t="s">
        <v>68</v>
      </c>
      <c r="G11" s="6" t="s">
        <v>147</v>
      </c>
      <c r="H11" s="6" t="s">
        <v>238</v>
      </c>
      <c r="I11" s="7">
        <v>300</v>
      </c>
      <c r="J11" s="15">
        <f t="shared" si="0"/>
        <v>10800</v>
      </c>
      <c r="K11" s="15">
        <f t="shared" si="1"/>
        <v>300</v>
      </c>
      <c r="L11" s="15">
        <f t="shared" si="2"/>
        <v>900</v>
      </c>
      <c r="M11" s="8">
        <v>2.23</v>
      </c>
      <c r="N11" s="8">
        <f t="shared" si="3"/>
        <v>669</v>
      </c>
      <c r="O11" s="8">
        <f t="shared" si="4"/>
        <v>24084</v>
      </c>
      <c r="P11" s="8">
        <f t="shared" si="5"/>
        <v>2007</v>
      </c>
    </row>
    <row r="12" spans="2:16" ht="24" x14ac:dyDescent="0.25">
      <c r="B12" s="1"/>
      <c r="C12" s="1"/>
      <c r="D12" s="13">
        <v>11</v>
      </c>
      <c r="E12" s="6" t="s">
        <v>47</v>
      </c>
      <c r="F12" s="6" t="s">
        <v>108</v>
      </c>
      <c r="G12" s="6" t="s">
        <v>148</v>
      </c>
      <c r="H12" s="6" t="s">
        <v>238</v>
      </c>
      <c r="I12" s="7">
        <v>10</v>
      </c>
      <c r="J12" s="15">
        <f t="shared" si="0"/>
        <v>360</v>
      </c>
      <c r="K12" s="15">
        <f t="shared" si="1"/>
        <v>10</v>
      </c>
      <c r="L12" s="15">
        <f t="shared" si="2"/>
        <v>30</v>
      </c>
      <c r="M12" s="10">
        <v>880.19</v>
      </c>
      <c r="N12" s="8">
        <f t="shared" si="3"/>
        <v>8801.9000000000015</v>
      </c>
      <c r="O12" s="8">
        <f t="shared" si="4"/>
        <v>316868.40000000002</v>
      </c>
      <c r="P12" s="8">
        <f t="shared" si="5"/>
        <v>26405.7</v>
      </c>
    </row>
    <row r="13" spans="2:16" ht="96" x14ac:dyDescent="0.25">
      <c r="B13" s="1"/>
      <c r="C13" s="1"/>
      <c r="D13" s="6">
        <v>12</v>
      </c>
      <c r="E13" s="6" t="s">
        <v>272</v>
      </c>
      <c r="F13" s="6" t="s">
        <v>62</v>
      </c>
      <c r="G13" s="6" t="s">
        <v>271</v>
      </c>
      <c r="H13" s="6" t="s">
        <v>125</v>
      </c>
      <c r="I13" s="7">
        <v>30</v>
      </c>
      <c r="J13" s="15">
        <f t="shared" si="0"/>
        <v>1080</v>
      </c>
      <c r="K13" s="15">
        <v>100</v>
      </c>
      <c r="L13" s="15">
        <f t="shared" si="2"/>
        <v>300</v>
      </c>
      <c r="M13" s="8">
        <v>120</v>
      </c>
      <c r="N13" s="8">
        <f t="shared" si="3"/>
        <v>3600</v>
      </c>
      <c r="O13" s="8">
        <f t="shared" si="4"/>
        <v>129600</v>
      </c>
      <c r="P13" s="8">
        <f t="shared" si="5"/>
        <v>36000</v>
      </c>
    </row>
    <row r="14" spans="2:16" ht="24" x14ac:dyDescent="0.25">
      <c r="B14" s="1"/>
      <c r="C14" s="1"/>
      <c r="D14" s="13">
        <v>13</v>
      </c>
      <c r="E14" s="6" t="s">
        <v>240</v>
      </c>
      <c r="F14" s="6" t="s">
        <v>63</v>
      </c>
      <c r="G14" s="6" t="s">
        <v>149</v>
      </c>
      <c r="H14" s="6" t="s">
        <v>238</v>
      </c>
      <c r="I14" s="7">
        <v>30</v>
      </c>
      <c r="J14" s="15">
        <f t="shared" si="0"/>
        <v>1080</v>
      </c>
      <c r="K14" s="15">
        <f t="shared" si="1"/>
        <v>30</v>
      </c>
      <c r="L14" s="15">
        <f t="shared" si="2"/>
        <v>90</v>
      </c>
      <c r="M14" s="8">
        <v>2900.64</v>
      </c>
      <c r="N14" s="8">
        <f t="shared" si="3"/>
        <v>87019.199999999997</v>
      </c>
      <c r="O14" s="8">
        <f t="shared" si="4"/>
        <v>3132691.1999999997</v>
      </c>
      <c r="P14" s="8">
        <f t="shared" si="5"/>
        <v>261057.59999999998</v>
      </c>
    </row>
    <row r="15" spans="2:16" ht="18.75" customHeight="1" x14ac:dyDescent="0.25">
      <c r="B15" s="1"/>
      <c r="C15" s="1"/>
      <c r="D15" s="6">
        <v>14</v>
      </c>
      <c r="E15" s="6" t="s">
        <v>48</v>
      </c>
      <c r="F15" s="6" t="s">
        <v>79</v>
      </c>
      <c r="G15" s="6" t="s">
        <v>150</v>
      </c>
      <c r="H15" s="6" t="s">
        <v>238</v>
      </c>
      <c r="I15" s="7">
        <v>10</v>
      </c>
      <c r="J15" s="15">
        <f t="shared" si="0"/>
        <v>360</v>
      </c>
      <c r="K15" s="15">
        <f t="shared" si="1"/>
        <v>10</v>
      </c>
      <c r="L15" s="15">
        <f t="shared" si="2"/>
        <v>30</v>
      </c>
      <c r="M15" s="8">
        <v>14.34</v>
      </c>
      <c r="N15" s="8">
        <f t="shared" si="3"/>
        <v>143.4</v>
      </c>
      <c r="O15" s="8">
        <f t="shared" si="4"/>
        <v>5162.3999999999996</v>
      </c>
      <c r="P15" s="8">
        <f t="shared" si="5"/>
        <v>430.2</v>
      </c>
    </row>
    <row r="16" spans="2:16" ht="16.5" customHeight="1" x14ac:dyDescent="0.25">
      <c r="B16" s="1"/>
      <c r="C16" s="1"/>
      <c r="D16" s="13">
        <v>15</v>
      </c>
      <c r="E16" s="6" t="s">
        <v>252</v>
      </c>
      <c r="F16" s="6" t="s">
        <v>79</v>
      </c>
      <c r="G16" s="6" t="s">
        <v>151</v>
      </c>
      <c r="H16" s="6" t="s">
        <v>238</v>
      </c>
      <c r="I16" s="7">
        <v>20</v>
      </c>
      <c r="J16" s="15">
        <f t="shared" si="0"/>
        <v>720</v>
      </c>
      <c r="K16" s="15">
        <f t="shared" si="1"/>
        <v>20</v>
      </c>
      <c r="L16" s="15">
        <f t="shared" si="2"/>
        <v>60</v>
      </c>
      <c r="M16" s="8">
        <v>972.06</v>
      </c>
      <c r="N16" s="8">
        <f t="shared" si="3"/>
        <v>19441.199999999997</v>
      </c>
      <c r="O16" s="8">
        <f t="shared" si="4"/>
        <v>699883.2</v>
      </c>
      <c r="P16" s="8">
        <f t="shared" si="5"/>
        <v>58323.6</v>
      </c>
    </row>
    <row r="17" spans="2:16" ht="16.5" customHeight="1" x14ac:dyDescent="0.25">
      <c r="B17" s="1"/>
      <c r="C17" s="1"/>
      <c r="D17" s="6">
        <v>16</v>
      </c>
      <c r="E17" s="6" t="s">
        <v>129</v>
      </c>
      <c r="F17" s="6" t="s">
        <v>109</v>
      </c>
      <c r="G17" s="6" t="s">
        <v>260</v>
      </c>
      <c r="H17" s="6" t="s">
        <v>126</v>
      </c>
      <c r="I17" s="7">
        <v>100</v>
      </c>
      <c r="J17" s="15">
        <f t="shared" si="0"/>
        <v>3600</v>
      </c>
      <c r="K17" s="15">
        <f t="shared" si="1"/>
        <v>100</v>
      </c>
      <c r="L17" s="15">
        <f t="shared" si="2"/>
        <v>300</v>
      </c>
      <c r="M17" s="8">
        <v>28</v>
      </c>
      <c r="N17" s="8">
        <f t="shared" si="3"/>
        <v>2800</v>
      </c>
      <c r="O17" s="8">
        <f t="shared" si="4"/>
        <v>100800</v>
      </c>
      <c r="P17" s="8">
        <f t="shared" si="5"/>
        <v>8400</v>
      </c>
    </row>
    <row r="18" spans="2:16" x14ac:dyDescent="0.25">
      <c r="B18" s="1"/>
      <c r="C18" s="1"/>
      <c r="D18" s="13">
        <v>17</v>
      </c>
      <c r="E18" s="6" t="s">
        <v>34</v>
      </c>
      <c r="F18" s="6" t="s">
        <v>79</v>
      </c>
      <c r="G18" s="6" t="s">
        <v>152</v>
      </c>
      <c r="H18" s="6" t="s">
        <v>238</v>
      </c>
      <c r="I18" s="7">
        <v>500</v>
      </c>
      <c r="J18" s="15">
        <f t="shared" si="0"/>
        <v>18000</v>
      </c>
      <c r="K18" s="15">
        <f t="shared" si="1"/>
        <v>500</v>
      </c>
      <c r="L18" s="15">
        <f t="shared" si="2"/>
        <v>1500</v>
      </c>
      <c r="M18" s="8">
        <v>9.5500000000000007</v>
      </c>
      <c r="N18" s="8">
        <f t="shared" si="3"/>
        <v>4775</v>
      </c>
      <c r="O18" s="8">
        <f t="shared" si="4"/>
        <v>171900</v>
      </c>
      <c r="P18" s="8">
        <f t="shared" si="5"/>
        <v>14325.000000000002</v>
      </c>
    </row>
    <row r="19" spans="2:16" x14ac:dyDescent="0.25">
      <c r="B19" s="1"/>
      <c r="C19" s="1"/>
      <c r="D19" s="6">
        <v>18</v>
      </c>
      <c r="E19" s="6" t="s">
        <v>241</v>
      </c>
      <c r="F19" s="6" t="s">
        <v>64</v>
      </c>
      <c r="G19" s="6" t="s">
        <v>153</v>
      </c>
      <c r="H19" s="6" t="s">
        <v>116</v>
      </c>
      <c r="I19" s="7">
        <v>100</v>
      </c>
      <c r="J19" s="15">
        <f t="shared" si="0"/>
        <v>3600</v>
      </c>
      <c r="K19" s="15">
        <f t="shared" si="1"/>
        <v>100</v>
      </c>
      <c r="L19" s="15">
        <f t="shared" si="2"/>
        <v>300</v>
      </c>
      <c r="M19" s="8">
        <v>89.22</v>
      </c>
      <c r="N19" s="8">
        <f t="shared" si="3"/>
        <v>8922</v>
      </c>
      <c r="O19" s="8">
        <f t="shared" si="4"/>
        <v>321192</v>
      </c>
      <c r="P19" s="8">
        <f t="shared" si="5"/>
        <v>26766</v>
      </c>
    </row>
    <row r="20" spans="2:16" x14ac:dyDescent="0.25">
      <c r="B20" s="1"/>
      <c r="C20" s="1"/>
      <c r="D20" s="13">
        <v>19</v>
      </c>
      <c r="E20" s="6" t="s">
        <v>49</v>
      </c>
      <c r="F20" s="6" t="s">
        <v>79</v>
      </c>
      <c r="G20" s="6" t="s">
        <v>154</v>
      </c>
      <c r="H20" s="6" t="s">
        <v>238</v>
      </c>
      <c r="I20" s="7">
        <v>200</v>
      </c>
      <c r="J20" s="15">
        <f t="shared" si="0"/>
        <v>7200</v>
      </c>
      <c r="K20" s="15">
        <f t="shared" si="1"/>
        <v>200</v>
      </c>
      <c r="L20" s="15">
        <f t="shared" si="2"/>
        <v>600</v>
      </c>
      <c r="M20" s="8">
        <v>6.06</v>
      </c>
      <c r="N20" s="8">
        <f t="shared" si="3"/>
        <v>1212</v>
      </c>
      <c r="O20" s="8">
        <f t="shared" si="4"/>
        <v>43632</v>
      </c>
      <c r="P20" s="8">
        <f t="shared" si="5"/>
        <v>3635.9999999999995</v>
      </c>
    </row>
    <row r="21" spans="2:16" ht="24" x14ac:dyDescent="0.25">
      <c r="B21" s="1"/>
      <c r="C21" s="1"/>
      <c r="D21" s="6">
        <v>20</v>
      </c>
      <c r="E21" s="6" t="s">
        <v>242</v>
      </c>
      <c r="F21" s="6" t="s">
        <v>68</v>
      </c>
      <c r="G21" s="6" t="s">
        <v>155</v>
      </c>
      <c r="H21" s="6" t="s">
        <v>238</v>
      </c>
      <c r="I21" s="7">
        <v>30</v>
      </c>
      <c r="J21" s="15">
        <f t="shared" si="0"/>
        <v>1080</v>
      </c>
      <c r="K21" s="15">
        <f t="shared" si="1"/>
        <v>30</v>
      </c>
      <c r="L21" s="15">
        <f t="shared" si="2"/>
        <v>90</v>
      </c>
      <c r="M21" s="8">
        <v>393.17</v>
      </c>
      <c r="N21" s="8">
        <f t="shared" si="3"/>
        <v>11795.1</v>
      </c>
      <c r="O21" s="8">
        <f t="shared" si="4"/>
        <v>424623.60000000003</v>
      </c>
      <c r="P21" s="8">
        <f t="shared" si="5"/>
        <v>35385.300000000003</v>
      </c>
    </row>
    <row r="22" spans="2:16" x14ac:dyDescent="0.25">
      <c r="B22" s="1"/>
      <c r="C22" s="1"/>
      <c r="D22" s="13">
        <v>21</v>
      </c>
      <c r="E22" s="6" t="s">
        <v>1</v>
      </c>
      <c r="F22" s="6" t="s">
        <v>66</v>
      </c>
      <c r="G22" s="6" t="s">
        <v>156</v>
      </c>
      <c r="H22" s="6" t="s">
        <v>238</v>
      </c>
      <c r="I22" s="7">
        <v>1500</v>
      </c>
      <c r="J22" s="15">
        <f t="shared" si="0"/>
        <v>54000</v>
      </c>
      <c r="K22" s="15">
        <f t="shared" si="1"/>
        <v>1500</v>
      </c>
      <c r="L22" s="15">
        <f t="shared" si="2"/>
        <v>4500</v>
      </c>
      <c r="M22" s="8">
        <v>7.3</v>
      </c>
      <c r="N22" s="8">
        <f t="shared" si="3"/>
        <v>10950</v>
      </c>
      <c r="O22" s="8">
        <f t="shared" si="4"/>
        <v>394200</v>
      </c>
      <c r="P22" s="8">
        <f t="shared" si="5"/>
        <v>32850</v>
      </c>
    </row>
    <row r="23" spans="2:16" x14ac:dyDescent="0.25">
      <c r="B23" s="1"/>
      <c r="C23" s="1"/>
      <c r="D23" s="6">
        <v>22</v>
      </c>
      <c r="E23" s="6" t="s">
        <v>37</v>
      </c>
      <c r="F23" s="6" t="s">
        <v>60</v>
      </c>
      <c r="G23" s="6" t="s">
        <v>157</v>
      </c>
      <c r="H23" s="6" t="s">
        <v>234</v>
      </c>
      <c r="I23" s="7">
        <v>100</v>
      </c>
      <c r="J23" s="15">
        <f t="shared" si="0"/>
        <v>3600</v>
      </c>
      <c r="K23" s="15">
        <f t="shared" si="1"/>
        <v>100</v>
      </c>
      <c r="L23" s="15">
        <f t="shared" si="2"/>
        <v>300</v>
      </c>
      <c r="M23" s="8">
        <v>1.42</v>
      </c>
      <c r="N23" s="8">
        <f t="shared" si="3"/>
        <v>142</v>
      </c>
      <c r="O23" s="8">
        <f t="shared" si="4"/>
        <v>5112</v>
      </c>
      <c r="P23" s="8">
        <f t="shared" si="5"/>
        <v>426</v>
      </c>
    </row>
    <row r="24" spans="2:16" x14ac:dyDescent="0.25">
      <c r="B24" s="1"/>
      <c r="C24" s="1"/>
      <c r="D24" s="13">
        <v>23</v>
      </c>
      <c r="E24" s="6" t="s">
        <v>2</v>
      </c>
      <c r="F24" s="6" t="s">
        <v>67</v>
      </c>
      <c r="G24" s="6" t="s">
        <v>158</v>
      </c>
      <c r="H24" s="6" t="s">
        <v>116</v>
      </c>
      <c r="I24" s="7">
        <v>1500</v>
      </c>
      <c r="J24" s="15">
        <f t="shared" si="0"/>
        <v>54000</v>
      </c>
      <c r="K24" s="15">
        <f t="shared" si="1"/>
        <v>1500</v>
      </c>
      <c r="L24" s="15">
        <f t="shared" si="2"/>
        <v>4500</v>
      </c>
      <c r="M24" s="8">
        <v>5.1100000000000003</v>
      </c>
      <c r="N24" s="8">
        <f t="shared" si="3"/>
        <v>7665.0000000000009</v>
      </c>
      <c r="O24" s="8">
        <f t="shared" si="4"/>
        <v>275940</v>
      </c>
      <c r="P24" s="8">
        <f t="shared" si="5"/>
        <v>22995</v>
      </c>
    </row>
    <row r="25" spans="2:16" x14ac:dyDescent="0.25">
      <c r="B25" s="1"/>
      <c r="C25" s="1"/>
      <c r="D25" s="6">
        <v>24</v>
      </c>
      <c r="E25" s="6" t="s">
        <v>243</v>
      </c>
      <c r="F25" s="6" t="s">
        <v>86</v>
      </c>
      <c r="G25" s="6" t="s">
        <v>159</v>
      </c>
      <c r="H25" s="6" t="s">
        <v>237</v>
      </c>
      <c r="I25" s="7">
        <v>200</v>
      </c>
      <c r="J25" s="15">
        <f t="shared" si="0"/>
        <v>7200</v>
      </c>
      <c r="K25" s="15">
        <f t="shared" si="1"/>
        <v>200</v>
      </c>
      <c r="L25" s="15">
        <f t="shared" si="2"/>
        <v>600</v>
      </c>
      <c r="M25" s="8">
        <v>0.16</v>
      </c>
      <c r="N25" s="8">
        <f t="shared" si="3"/>
        <v>32</v>
      </c>
      <c r="O25" s="8">
        <f t="shared" si="4"/>
        <v>1152</v>
      </c>
      <c r="P25" s="8">
        <f t="shared" si="5"/>
        <v>96</v>
      </c>
    </row>
    <row r="26" spans="2:16" x14ac:dyDescent="0.25">
      <c r="B26" s="1"/>
      <c r="C26" s="1"/>
      <c r="D26" s="13">
        <v>25</v>
      </c>
      <c r="E26" s="6" t="s">
        <v>3</v>
      </c>
      <c r="F26" s="6" t="s">
        <v>68</v>
      </c>
      <c r="G26" s="6" t="s">
        <v>160</v>
      </c>
      <c r="H26" s="6" t="s">
        <v>238</v>
      </c>
      <c r="I26" s="7">
        <v>500</v>
      </c>
      <c r="J26" s="15">
        <f t="shared" si="0"/>
        <v>18000</v>
      </c>
      <c r="K26" s="15">
        <f t="shared" si="1"/>
        <v>500</v>
      </c>
      <c r="L26" s="15">
        <f t="shared" si="2"/>
        <v>1500</v>
      </c>
      <c r="M26" s="8">
        <v>32.200000000000003</v>
      </c>
      <c r="N26" s="8">
        <f t="shared" si="3"/>
        <v>16100.000000000002</v>
      </c>
      <c r="O26" s="8">
        <f t="shared" si="4"/>
        <v>579600</v>
      </c>
      <c r="P26" s="8">
        <f t="shared" si="5"/>
        <v>48300.000000000007</v>
      </c>
    </row>
    <row r="27" spans="2:16" ht="72" x14ac:dyDescent="0.25">
      <c r="B27" s="1"/>
      <c r="C27" s="1"/>
      <c r="D27" s="6">
        <v>26</v>
      </c>
      <c r="E27" s="6" t="s">
        <v>273</v>
      </c>
      <c r="F27" s="6" t="s">
        <v>69</v>
      </c>
      <c r="G27" s="6" t="s">
        <v>274</v>
      </c>
      <c r="H27" s="6" t="s">
        <v>244</v>
      </c>
      <c r="I27" s="7">
        <v>12</v>
      </c>
      <c r="J27" s="15">
        <f t="shared" si="0"/>
        <v>432</v>
      </c>
      <c r="K27" s="15">
        <f t="shared" si="1"/>
        <v>12</v>
      </c>
      <c r="L27" s="15">
        <f t="shared" si="2"/>
        <v>36</v>
      </c>
      <c r="M27" s="8">
        <v>129.38</v>
      </c>
      <c r="N27" s="8">
        <f t="shared" si="3"/>
        <v>1552.56</v>
      </c>
      <c r="O27" s="8">
        <f t="shared" si="4"/>
        <v>55892.159999999996</v>
      </c>
      <c r="P27" s="8">
        <f t="shared" si="5"/>
        <v>4657.68</v>
      </c>
    </row>
    <row r="28" spans="2:16" ht="72" x14ac:dyDescent="0.25">
      <c r="B28" s="1"/>
      <c r="C28" s="1"/>
      <c r="D28" s="13">
        <v>27</v>
      </c>
      <c r="E28" s="6" t="s">
        <v>276</v>
      </c>
      <c r="F28" s="6" t="s">
        <v>69</v>
      </c>
      <c r="G28" s="6" t="s">
        <v>275</v>
      </c>
      <c r="H28" s="6" t="s">
        <v>244</v>
      </c>
      <c r="I28" s="7">
        <v>30</v>
      </c>
      <c r="J28" s="15">
        <f t="shared" si="0"/>
        <v>1080</v>
      </c>
      <c r="K28" s="15">
        <f t="shared" si="1"/>
        <v>30</v>
      </c>
      <c r="L28" s="15">
        <f t="shared" si="2"/>
        <v>90</v>
      </c>
      <c r="M28" s="8">
        <v>125.41</v>
      </c>
      <c r="N28" s="8">
        <f t="shared" si="3"/>
        <v>3762.2999999999997</v>
      </c>
      <c r="O28" s="8">
        <f t="shared" si="4"/>
        <v>135442.79999999999</v>
      </c>
      <c r="P28" s="8">
        <f t="shared" si="5"/>
        <v>11286.9</v>
      </c>
    </row>
    <row r="29" spans="2:16" ht="24" x14ac:dyDescent="0.25">
      <c r="B29" s="1"/>
      <c r="C29" s="1"/>
      <c r="D29" s="6">
        <v>28</v>
      </c>
      <c r="E29" s="6" t="s">
        <v>261</v>
      </c>
      <c r="F29" s="6" t="s">
        <v>70</v>
      </c>
      <c r="G29" s="6" t="s">
        <v>161</v>
      </c>
      <c r="H29" s="6" t="s">
        <v>238</v>
      </c>
      <c r="I29" s="7">
        <v>1000</v>
      </c>
      <c r="J29" s="15">
        <f t="shared" si="0"/>
        <v>36000</v>
      </c>
      <c r="K29" s="15">
        <f t="shared" si="1"/>
        <v>1000</v>
      </c>
      <c r="L29" s="15">
        <f t="shared" si="2"/>
        <v>3000</v>
      </c>
      <c r="M29" s="8">
        <v>20.47</v>
      </c>
      <c r="N29" s="8">
        <f t="shared" si="3"/>
        <v>20470</v>
      </c>
      <c r="O29" s="8">
        <f t="shared" si="4"/>
        <v>736920</v>
      </c>
      <c r="P29" s="8">
        <f t="shared" si="5"/>
        <v>61410</v>
      </c>
    </row>
    <row r="30" spans="2:16" ht="36" x14ac:dyDescent="0.25">
      <c r="B30" s="1"/>
      <c r="C30" s="1"/>
      <c r="D30" s="13">
        <v>29</v>
      </c>
      <c r="E30" s="6" t="s">
        <v>277</v>
      </c>
      <c r="F30" s="6" t="s">
        <v>118</v>
      </c>
      <c r="G30" s="6" t="s">
        <v>162</v>
      </c>
      <c r="H30" s="6" t="s">
        <v>245</v>
      </c>
      <c r="I30" s="7">
        <v>20</v>
      </c>
      <c r="J30" s="15">
        <f t="shared" si="0"/>
        <v>720</v>
      </c>
      <c r="K30" s="15">
        <f t="shared" si="1"/>
        <v>20</v>
      </c>
      <c r="L30" s="15">
        <f t="shared" si="2"/>
        <v>60</v>
      </c>
      <c r="M30" s="8">
        <v>1066.1099999999999</v>
      </c>
      <c r="N30" s="8">
        <f t="shared" si="3"/>
        <v>21322.199999999997</v>
      </c>
      <c r="O30" s="8">
        <f t="shared" si="4"/>
        <v>767599.2</v>
      </c>
      <c r="P30" s="8">
        <f t="shared" si="5"/>
        <v>63966.599999999991</v>
      </c>
    </row>
    <row r="31" spans="2:16" ht="36" x14ac:dyDescent="0.25">
      <c r="B31" s="1"/>
      <c r="C31" s="1"/>
      <c r="D31" s="6">
        <v>30</v>
      </c>
      <c r="E31" s="6" t="s">
        <v>278</v>
      </c>
      <c r="F31" s="6" t="s">
        <v>118</v>
      </c>
      <c r="G31" s="6" t="s">
        <v>163</v>
      </c>
      <c r="H31" s="6" t="s">
        <v>245</v>
      </c>
      <c r="I31" s="7">
        <v>20</v>
      </c>
      <c r="J31" s="15">
        <f t="shared" si="0"/>
        <v>720</v>
      </c>
      <c r="K31" s="15">
        <f t="shared" si="1"/>
        <v>20</v>
      </c>
      <c r="L31" s="15">
        <f t="shared" si="2"/>
        <v>60</v>
      </c>
      <c r="M31" s="8">
        <v>218.85</v>
      </c>
      <c r="N31" s="8">
        <f t="shared" si="3"/>
        <v>4377</v>
      </c>
      <c r="O31" s="8">
        <f t="shared" si="4"/>
        <v>157572</v>
      </c>
      <c r="P31" s="8">
        <f t="shared" si="5"/>
        <v>13131</v>
      </c>
    </row>
    <row r="32" spans="2:16" ht="24" x14ac:dyDescent="0.25">
      <c r="B32" s="1"/>
      <c r="C32" s="1"/>
      <c r="D32" s="13">
        <v>31</v>
      </c>
      <c r="E32" s="6" t="s">
        <v>279</v>
      </c>
      <c r="F32" s="6" t="s">
        <v>72</v>
      </c>
      <c r="G32" s="6" t="s">
        <v>164</v>
      </c>
      <c r="H32" s="6" t="s">
        <v>238</v>
      </c>
      <c r="I32" s="7">
        <v>12</v>
      </c>
      <c r="J32" s="15">
        <f t="shared" si="0"/>
        <v>432</v>
      </c>
      <c r="K32" s="15">
        <f t="shared" si="1"/>
        <v>12</v>
      </c>
      <c r="L32" s="15">
        <f t="shared" si="2"/>
        <v>36</v>
      </c>
      <c r="M32" s="8">
        <v>1557.58</v>
      </c>
      <c r="N32" s="8">
        <f t="shared" si="3"/>
        <v>18690.96</v>
      </c>
      <c r="O32" s="8">
        <f t="shared" si="4"/>
        <v>672874.55999999994</v>
      </c>
      <c r="P32" s="8">
        <f t="shared" si="5"/>
        <v>56072.88</v>
      </c>
    </row>
    <row r="33" spans="2:16" ht="24" x14ac:dyDescent="0.25">
      <c r="B33" s="1"/>
      <c r="C33" s="1"/>
      <c r="D33" s="6">
        <v>32</v>
      </c>
      <c r="E33" s="6" t="s">
        <v>280</v>
      </c>
      <c r="F33" s="6" t="s">
        <v>72</v>
      </c>
      <c r="G33" s="6" t="s">
        <v>165</v>
      </c>
      <c r="H33" s="6" t="s">
        <v>238</v>
      </c>
      <c r="I33" s="7">
        <v>12</v>
      </c>
      <c r="J33" s="15">
        <f t="shared" si="0"/>
        <v>432</v>
      </c>
      <c r="K33" s="15">
        <f t="shared" si="1"/>
        <v>12</v>
      </c>
      <c r="L33" s="15">
        <f t="shared" si="2"/>
        <v>36</v>
      </c>
      <c r="M33" s="8">
        <v>1759.13</v>
      </c>
      <c r="N33" s="8">
        <f t="shared" si="3"/>
        <v>21109.56</v>
      </c>
      <c r="O33" s="8">
        <f t="shared" si="4"/>
        <v>759944.16</v>
      </c>
      <c r="P33" s="8">
        <f t="shared" si="5"/>
        <v>63328.680000000008</v>
      </c>
    </row>
    <row r="34" spans="2:16" x14ac:dyDescent="0.25">
      <c r="B34" s="1"/>
      <c r="C34" s="1"/>
      <c r="D34" s="13">
        <v>33</v>
      </c>
      <c r="E34" s="6" t="s">
        <v>246</v>
      </c>
      <c r="F34" s="6" t="s">
        <v>73</v>
      </c>
      <c r="G34" s="6" t="s">
        <v>166</v>
      </c>
      <c r="H34" s="6" t="s">
        <v>238</v>
      </c>
      <c r="I34" s="7">
        <v>300</v>
      </c>
      <c r="J34" s="15">
        <f t="shared" si="0"/>
        <v>10800</v>
      </c>
      <c r="K34" s="15">
        <f t="shared" si="1"/>
        <v>300</v>
      </c>
      <c r="L34" s="15">
        <f t="shared" si="2"/>
        <v>900</v>
      </c>
      <c r="M34" s="8">
        <v>45.59</v>
      </c>
      <c r="N34" s="8">
        <f t="shared" si="3"/>
        <v>13677.000000000002</v>
      </c>
      <c r="O34" s="8">
        <f t="shared" si="4"/>
        <v>492372.00000000006</v>
      </c>
      <c r="P34" s="8">
        <f t="shared" si="5"/>
        <v>41031</v>
      </c>
    </row>
    <row r="35" spans="2:16" x14ac:dyDescent="0.25">
      <c r="B35" s="1"/>
      <c r="C35" s="1"/>
      <c r="D35" s="6">
        <v>34</v>
      </c>
      <c r="E35" s="6" t="s">
        <v>4</v>
      </c>
      <c r="F35" s="6" t="s">
        <v>74</v>
      </c>
      <c r="G35" s="6" t="s">
        <v>167</v>
      </c>
      <c r="H35" s="6" t="s">
        <v>238</v>
      </c>
      <c r="I35" s="7">
        <v>100</v>
      </c>
      <c r="J35" s="15">
        <f t="shared" si="0"/>
        <v>3600</v>
      </c>
      <c r="K35" s="15">
        <f t="shared" si="1"/>
        <v>100</v>
      </c>
      <c r="L35" s="15">
        <f t="shared" si="2"/>
        <v>300</v>
      </c>
      <c r="M35" s="8">
        <v>112.59</v>
      </c>
      <c r="N35" s="8">
        <f t="shared" si="3"/>
        <v>11259</v>
      </c>
      <c r="O35" s="8">
        <f t="shared" si="4"/>
        <v>405324</v>
      </c>
      <c r="P35" s="8">
        <f t="shared" si="5"/>
        <v>33777</v>
      </c>
    </row>
    <row r="36" spans="2:16" x14ac:dyDescent="0.25">
      <c r="B36" s="1"/>
      <c r="C36" s="1"/>
      <c r="D36" s="13">
        <v>35</v>
      </c>
      <c r="E36" s="6" t="s">
        <v>5</v>
      </c>
      <c r="F36" s="6" t="s">
        <v>63</v>
      </c>
      <c r="G36" s="6" t="s">
        <v>168</v>
      </c>
      <c r="H36" s="6" t="s">
        <v>238</v>
      </c>
      <c r="I36" s="7">
        <v>100</v>
      </c>
      <c r="J36" s="15">
        <f t="shared" si="0"/>
        <v>3600</v>
      </c>
      <c r="K36" s="15">
        <f t="shared" si="1"/>
        <v>100</v>
      </c>
      <c r="L36" s="15">
        <f t="shared" si="2"/>
        <v>300</v>
      </c>
      <c r="M36" s="8">
        <v>110.24</v>
      </c>
      <c r="N36" s="8">
        <f t="shared" si="3"/>
        <v>11024</v>
      </c>
      <c r="O36" s="8">
        <f t="shared" si="4"/>
        <v>396864</v>
      </c>
      <c r="P36" s="8">
        <f t="shared" si="5"/>
        <v>33072</v>
      </c>
    </row>
    <row r="37" spans="2:16" x14ac:dyDescent="0.25">
      <c r="B37" s="1"/>
      <c r="C37" s="1"/>
      <c r="D37" s="6">
        <v>36</v>
      </c>
      <c r="E37" s="6" t="s">
        <v>50</v>
      </c>
      <c r="F37" s="6" t="s">
        <v>73</v>
      </c>
      <c r="G37" s="6" t="s">
        <v>169</v>
      </c>
      <c r="H37" s="6" t="s">
        <v>237</v>
      </c>
      <c r="I37" s="7">
        <v>120</v>
      </c>
      <c r="J37" s="15">
        <f t="shared" si="0"/>
        <v>4320</v>
      </c>
      <c r="K37" s="15">
        <f t="shared" si="1"/>
        <v>120</v>
      </c>
      <c r="L37" s="15">
        <f t="shared" si="2"/>
        <v>360</v>
      </c>
      <c r="M37" s="8">
        <v>68.260000000000005</v>
      </c>
      <c r="N37" s="8">
        <f t="shared" si="3"/>
        <v>8191.2000000000007</v>
      </c>
      <c r="O37" s="8">
        <f t="shared" si="4"/>
        <v>294883.20000000001</v>
      </c>
      <c r="P37" s="8">
        <f t="shared" si="5"/>
        <v>24573.600000000002</v>
      </c>
    </row>
    <row r="38" spans="2:16" x14ac:dyDescent="0.25">
      <c r="B38" s="1"/>
      <c r="C38" s="1"/>
      <c r="D38" s="13">
        <v>37</v>
      </c>
      <c r="E38" s="6" t="s">
        <v>247</v>
      </c>
      <c r="F38" s="6" t="s">
        <v>75</v>
      </c>
      <c r="G38" s="6" t="s">
        <v>170</v>
      </c>
      <c r="H38" s="6" t="s">
        <v>237</v>
      </c>
      <c r="I38" s="7">
        <v>60</v>
      </c>
      <c r="J38" s="15">
        <f t="shared" si="0"/>
        <v>2160</v>
      </c>
      <c r="K38" s="15">
        <f t="shared" si="1"/>
        <v>60</v>
      </c>
      <c r="L38" s="15">
        <f t="shared" si="2"/>
        <v>180</v>
      </c>
      <c r="M38" s="8">
        <v>5.57</v>
      </c>
      <c r="N38" s="8">
        <f t="shared" si="3"/>
        <v>334.20000000000005</v>
      </c>
      <c r="O38" s="8">
        <f t="shared" si="4"/>
        <v>12031.2</v>
      </c>
      <c r="P38" s="8">
        <f t="shared" si="5"/>
        <v>1002.6</v>
      </c>
    </row>
    <row r="39" spans="2:16" x14ac:dyDescent="0.25">
      <c r="B39" s="1"/>
      <c r="C39" s="1"/>
      <c r="D39" s="6">
        <v>38</v>
      </c>
      <c r="E39" s="6" t="s">
        <v>6</v>
      </c>
      <c r="F39" s="6" t="s">
        <v>72</v>
      </c>
      <c r="G39" s="6" t="s">
        <v>171</v>
      </c>
      <c r="H39" s="6" t="s">
        <v>238</v>
      </c>
      <c r="I39" s="7">
        <v>20</v>
      </c>
      <c r="J39" s="15">
        <f t="shared" si="0"/>
        <v>720</v>
      </c>
      <c r="K39" s="15">
        <f t="shared" si="1"/>
        <v>20</v>
      </c>
      <c r="L39" s="15">
        <f t="shared" si="2"/>
        <v>60</v>
      </c>
      <c r="M39" s="8">
        <v>92.79</v>
      </c>
      <c r="N39" s="8">
        <f t="shared" si="3"/>
        <v>1855.8000000000002</v>
      </c>
      <c r="O39" s="8">
        <f t="shared" si="4"/>
        <v>66808.800000000003</v>
      </c>
      <c r="P39" s="8">
        <f t="shared" si="5"/>
        <v>5567.4000000000005</v>
      </c>
    </row>
    <row r="40" spans="2:16" x14ac:dyDescent="0.25">
      <c r="B40" s="1"/>
      <c r="C40" s="1"/>
      <c r="D40" s="13">
        <v>39</v>
      </c>
      <c r="E40" s="6" t="s">
        <v>7</v>
      </c>
      <c r="F40" s="6" t="s">
        <v>76</v>
      </c>
      <c r="G40" s="6" t="s">
        <v>172</v>
      </c>
      <c r="H40" s="6" t="s">
        <v>237</v>
      </c>
      <c r="I40" s="7">
        <v>200</v>
      </c>
      <c r="J40" s="15">
        <f t="shared" si="0"/>
        <v>7200</v>
      </c>
      <c r="K40" s="15">
        <f t="shared" si="1"/>
        <v>200</v>
      </c>
      <c r="L40" s="15">
        <f t="shared" si="2"/>
        <v>600</v>
      </c>
      <c r="M40" s="8">
        <v>0.13</v>
      </c>
      <c r="N40" s="8">
        <f t="shared" si="3"/>
        <v>26</v>
      </c>
      <c r="O40" s="8">
        <f t="shared" si="4"/>
        <v>936</v>
      </c>
      <c r="P40" s="8">
        <f t="shared" si="5"/>
        <v>78</v>
      </c>
    </row>
    <row r="41" spans="2:16" x14ac:dyDescent="0.25">
      <c r="B41" s="1"/>
      <c r="C41" s="1"/>
      <c r="D41" s="6">
        <v>40</v>
      </c>
      <c r="E41" s="6" t="s">
        <v>8</v>
      </c>
      <c r="F41" s="6" t="s">
        <v>77</v>
      </c>
      <c r="G41" s="6" t="s">
        <v>173</v>
      </c>
      <c r="H41" s="6" t="s">
        <v>237</v>
      </c>
      <c r="I41" s="7">
        <v>200</v>
      </c>
      <c r="J41" s="15">
        <f t="shared" si="0"/>
        <v>7200</v>
      </c>
      <c r="K41" s="15">
        <f t="shared" si="1"/>
        <v>200</v>
      </c>
      <c r="L41" s="15">
        <f t="shared" si="2"/>
        <v>600</v>
      </c>
      <c r="M41" s="8">
        <v>0.45</v>
      </c>
      <c r="N41" s="8">
        <f t="shared" si="3"/>
        <v>90</v>
      </c>
      <c r="O41" s="8">
        <f t="shared" si="4"/>
        <v>3240</v>
      </c>
      <c r="P41" s="8">
        <f t="shared" si="5"/>
        <v>270</v>
      </c>
    </row>
    <row r="42" spans="2:16" x14ac:dyDescent="0.25">
      <c r="B42" s="1"/>
      <c r="C42" s="1"/>
      <c r="D42" s="13">
        <v>41</v>
      </c>
      <c r="E42" s="6" t="s">
        <v>9</v>
      </c>
      <c r="F42" s="6" t="s">
        <v>78</v>
      </c>
      <c r="G42" s="6" t="s">
        <v>174</v>
      </c>
      <c r="H42" s="6" t="s">
        <v>248</v>
      </c>
      <c r="I42" s="7">
        <v>2000</v>
      </c>
      <c r="J42" s="15">
        <f t="shared" si="0"/>
        <v>72000</v>
      </c>
      <c r="K42" s="15">
        <f t="shared" si="1"/>
        <v>2000</v>
      </c>
      <c r="L42" s="15">
        <f t="shared" si="2"/>
        <v>6000</v>
      </c>
      <c r="M42" s="8">
        <v>1</v>
      </c>
      <c r="N42" s="8">
        <f t="shared" si="3"/>
        <v>2000</v>
      </c>
      <c r="O42" s="8">
        <f t="shared" si="4"/>
        <v>72000</v>
      </c>
      <c r="P42" s="8">
        <f t="shared" si="5"/>
        <v>6000</v>
      </c>
    </row>
    <row r="43" spans="2:16" x14ac:dyDescent="0.25">
      <c r="B43" s="1"/>
      <c r="C43" s="1"/>
      <c r="D43" s="6">
        <v>42</v>
      </c>
      <c r="E43" s="6" t="s">
        <v>10</v>
      </c>
      <c r="F43" s="6" t="s">
        <v>61</v>
      </c>
      <c r="G43" s="6" t="s">
        <v>175</v>
      </c>
      <c r="H43" s="6" t="s">
        <v>237</v>
      </c>
      <c r="I43" s="7">
        <v>100</v>
      </c>
      <c r="J43" s="15">
        <f t="shared" si="0"/>
        <v>3600</v>
      </c>
      <c r="K43" s="15">
        <f t="shared" si="1"/>
        <v>100</v>
      </c>
      <c r="L43" s="15">
        <f t="shared" si="2"/>
        <v>300</v>
      </c>
      <c r="M43" s="8">
        <v>22.54</v>
      </c>
      <c r="N43" s="8">
        <f t="shared" si="3"/>
        <v>2254</v>
      </c>
      <c r="O43" s="8">
        <f t="shared" si="4"/>
        <v>81144</v>
      </c>
      <c r="P43" s="8">
        <f t="shared" si="5"/>
        <v>6762</v>
      </c>
    </row>
    <row r="44" spans="2:16" ht="10.5" customHeight="1" x14ac:dyDescent="0.25">
      <c r="B44" s="1"/>
      <c r="C44" s="1"/>
      <c r="D44" s="13">
        <v>43</v>
      </c>
      <c r="E44" s="6" t="s">
        <v>31</v>
      </c>
      <c r="F44" s="6" t="s">
        <v>63</v>
      </c>
      <c r="G44" s="6" t="s">
        <v>176</v>
      </c>
      <c r="H44" s="6" t="s">
        <v>238</v>
      </c>
      <c r="I44" s="7">
        <v>10</v>
      </c>
      <c r="J44" s="15">
        <f t="shared" si="0"/>
        <v>360</v>
      </c>
      <c r="K44" s="15">
        <f t="shared" si="1"/>
        <v>10</v>
      </c>
      <c r="L44" s="15">
        <f t="shared" si="2"/>
        <v>30</v>
      </c>
      <c r="M44" s="8">
        <v>80.3</v>
      </c>
      <c r="N44" s="8">
        <f t="shared" si="3"/>
        <v>803</v>
      </c>
      <c r="O44" s="8">
        <f t="shared" si="4"/>
        <v>28908</v>
      </c>
      <c r="P44" s="8">
        <f t="shared" si="5"/>
        <v>2409</v>
      </c>
    </row>
    <row r="45" spans="2:16" x14ac:dyDescent="0.25">
      <c r="B45" s="1"/>
      <c r="C45" s="1"/>
      <c r="D45" s="6">
        <v>44</v>
      </c>
      <c r="E45" s="6" t="s">
        <v>177</v>
      </c>
      <c r="F45" s="6" t="s">
        <v>99</v>
      </c>
      <c r="G45" s="6" t="s">
        <v>178</v>
      </c>
      <c r="H45" s="6" t="s">
        <v>238</v>
      </c>
      <c r="I45" s="7">
        <v>500</v>
      </c>
      <c r="J45" s="15">
        <f t="shared" si="0"/>
        <v>18000</v>
      </c>
      <c r="K45" s="15">
        <f t="shared" si="1"/>
        <v>500</v>
      </c>
      <c r="L45" s="15">
        <f t="shared" si="2"/>
        <v>1500</v>
      </c>
      <c r="M45" s="8">
        <v>1.0900000000000001</v>
      </c>
      <c r="N45" s="8">
        <f t="shared" si="3"/>
        <v>545</v>
      </c>
      <c r="O45" s="8">
        <f t="shared" si="4"/>
        <v>19620</v>
      </c>
      <c r="P45" s="8">
        <f t="shared" si="5"/>
        <v>1635.0000000000002</v>
      </c>
    </row>
    <row r="46" spans="2:16" x14ac:dyDescent="0.25">
      <c r="B46" s="1"/>
      <c r="C46" s="1"/>
      <c r="D46" s="13">
        <v>45</v>
      </c>
      <c r="E46" s="6" t="s">
        <v>32</v>
      </c>
      <c r="F46" s="6" t="s">
        <v>74</v>
      </c>
      <c r="G46" s="6" t="s">
        <v>179</v>
      </c>
      <c r="H46" s="6" t="s">
        <v>0</v>
      </c>
      <c r="I46" s="7">
        <v>20</v>
      </c>
      <c r="J46" s="15">
        <f t="shared" si="0"/>
        <v>720</v>
      </c>
      <c r="K46" s="15">
        <f t="shared" si="1"/>
        <v>20</v>
      </c>
      <c r="L46" s="15">
        <f t="shared" si="2"/>
        <v>60</v>
      </c>
      <c r="M46" s="8">
        <v>129.25</v>
      </c>
      <c r="N46" s="8">
        <f t="shared" si="3"/>
        <v>2585</v>
      </c>
      <c r="O46" s="8">
        <f t="shared" si="4"/>
        <v>93060</v>
      </c>
      <c r="P46" s="8">
        <f t="shared" si="5"/>
        <v>7755</v>
      </c>
    </row>
    <row r="47" spans="2:16" x14ac:dyDescent="0.25">
      <c r="B47" s="1"/>
      <c r="C47" s="1"/>
      <c r="D47" s="6">
        <v>46</v>
      </c>
      <c r="E47" s="6" t="s">
        <v>51</v>
      </c>
      <c r="F47" s="6" t="s">
        <v>111</v>
      </c>
      <c r="G47" s="6" t="s">
        <v>180</v>
      </c>
      <c r="H47" s="6" t="s">
        <v>238</v>
      </c>
      <c r="I47" s="7">
        <v>500</v>
      </c>
      <c r="J47" s="15">
        <f t="shared" si="0"/>
        <v>18000</v>
      </c>
      <c r="K47" s="15">
        <f t="shared" si="1"/>
        <v>500</v>
      </c>
      <c r="L47" s="15">
        <f>K47*3</f>
        <v>1500</v>
      </c>
      <c r="M47" s="8">
        <v>1.1000000000000001</v>
      </c>
      <c r="N47" s="8">
        <f t="shared" si="3"/>
        <v>550</v>
      </c>
      <c r="O47" s="8">
        <f t="shared" si="4"/>
        <v>19800</v>
      </c>
      <c r="P47" s="8">
        <f t="shared" si="5"/>
        <v>1650.0000000000002</v>
      </c>
    </row>
    <row r="48" spans="2:16" x14ac:dyDescent="0.25">
      <c r="B48" s="12"/>
      <c r="C48" s="12"/>
      <c r="D48" s="13">
        <v>47</v>
      </c>
      <c r="E48" s="6" t="s">
        <v>256</v>
      </c>
      <c r="F48" s="6" t="s">
        <v>97</v>
      </c>
      <c r="G48" s="6" t="s">
        <v>257</v>
      </c>
      <c r="H48" s="6" t="s">
        <v>116</v>
      </c>
      <c r="I48" s="7">
        <v>20</v>
      </c>
      <c r="J48" s="15">
        <f t="shared" si="0"/>
        <v>720</v>
      </c>
      <c r="K48" s="15">
        <v>20</v>
      </c>
      <c r="L48" s="15">
        <f>K48*3</f>
        <v>60</v>
      </c>
      <c r="M48" s="8">
        <v>10.199999999999999</v>
      </c>
      <c r="N48" s="8">
        <f t="shared" si="3"/>
        <v>204</v>
      </c>
      <c r="O48" s="8">
        <f t="shared" si="4"/>
        <v>7343.9999999999991</v>
      </c>
      <c r="P48" s="8">
        <f t="shared" si="5"/>
        <v>612</v>
      </c>
    </row>
    <row r="49" spans="2:16" s="2" customFormat="1" ht="22.5" customHeight="1" x14ac:dyDescent="0.25">
      <c r="B49" s="3"/>
      <c r="C49" s="3"/>
      <c r="D49" s="6">
        <v>48</v>
      </c>
      <c r="E49" s="6" t="s">
        <v>130</v>
      </c>
      <c r="F49" s="6" t="s">
        <v>112</v>
      </c>
      <c r="G49" s="6" t="s">
        <v>262</v>
      </c>
      <c r="H49" s="6" t="s">
        <v>127</v>
      </c>
      <c r="I49" s="7">
        <v>100</v>
      </c>
      <c r="J49" s="15">
        <f t="shared" si="0"/>
        <v>3600</v>
      </c>
      <c r="K49" s="15">
        <f t="shared" si="1"/>
        <v>100</v>
      </c>
      <c r="L49" s="15">
        <f t="shared" si="2"/>
        <v>300</v>
      </c>
      <c r="M49" s="8">
        <v>53</v>
      </c>
      <c r="N49" s="8">
        <f t="shared" si="3"/>
        <v>5300</v>
      </c>
      <c r="O49" s="8">
        <f t="shared" si="4"/>
        <v>190800</v>
      </c>
      <c r="P49" s="8">
        <f t="shared" si="5"/>
        <v>15900</v>
      </c>
    </row>
    <row r="50" spans="2:16" x14ac:dyDescent="0.25">
      <c r="B50" s="1"/>
      <c r="C50" s="1"/>
      <c r="D50" s="13">
        <v>49</v>
      </c>
      <c r="E50" s="6" t="s">
        <v>11</v>
      </c>
      <c r="F50" s="6" t="s">
        <v>79</v>
      </c>
      <c r="G50" s="6" t="s">
        <v>181</v>
      </c>
      <c r="H50" s="6" t="s">
        <v>238</v>
      </c>
      <c r="I50" s="7">
        <v>50</v>
      </c>
      <c r="J50" s="15">
        <f t="shared" si="0"/>
        <v>1800</v>
      </c>
      <c r="K50" s="15">
        <f t="shared" si="1"/>
        <v>50</v>
      </c>
      <c r="L50" s="15">
        <f t="shared" si="2"/>
        <v>150</v>
      </c>
      <c r="M50" s="8">
        <v>106.44</v>
      </c>
      <c r="N50" s="8">
        <f t="shared" si="3"/>
        <v>5322</v>
      </c>
      <c r="O50" s="8">
        <f t="shared" si="4"/>
        <v>191592</v>
      </c>
      <c r="P50" s="8">
        <f t="shared" si="5"/>
        <v>15966</v>
      </c>
    </row>
    <row r="51" spans="2:16" x14ac:dyDescent="0.25">
      <c r="B51" s="1"/>
      <c r="C51" s="1"/>
      <c r="D51" s="6">
        <v>50</v>
      </c>
      <c r="E51" s="6" t="s">
        <v>12</v>
      </c>
      <c r="F51" s="6" t="s">
        <v>80</v>
      </c>
      <c r="G51" s="6" t="s">
        <v>115</v>
      </c>
      <c r="H51" s="6" t="s">
        <v>116</v>
      </c>
      <c r="I51" s="7">
        <v>500</v>
      </c>
      <c r="J51" s="15">
        <f t="shared" si="0"/>
        <v>18000</v>
      </c>
      <c r="K51" s="15">
        <f t="shared" si="1"/>
        <v>500</v>
      </c>
      <c r="L51" s="15">
        <f t="shared" si="2"/>
        <v>1500</v>
      </c>
      <c r="M51" s="8">
        <v>10.26</v>
      </c>
      <c r="N51" s="8">
        <f t="shared" si="3"/>
        <v>5130</v>
      </c>
      <c r="O51" s="8">
        <f t="shared" si="4"/>
        <v>184680</v>
      </c>
      <c r="P51" s="8">
        <f t="shared" si="5"/>
        <v>15390</v>
      </c>
    </row>
    <row r="52" spans="2:16" x14ac:dyDescent="0.25">
      <c r="B52" s="1"/>
      <c r="C52" s="1"/>
      <c r="D52" s="13">
        <v>51</v>
      </c>
      <c r="E52" s="6" t="s">
        <v>13</v>
      </c>
      <c r="F52" s="6" t="s">
        <v>78</v>
      </c>
      <c r="G52" s="6" t="s">
        <v>182</v>
      </c>
      <c r="H52" s="6" t="s">
        <v>237</v>
      </c>
      <c r="I52" s="7">
        <v>200</v>
      </c>
      <c r="J52" s="15">
        <f t="shared" si="0"/>
        <v>7200</v>
      </c>
      <c r="K52" s="15">
        <f t="shared" si="1"/>
        <v>200</v>
      </c>
      <c r="L52" s="15">
        <f t="shared" si="2"/>
        <v>600</v>
      </c>
      <c r="M52" s="8">
        <v>1</v>
      </c>
      <c r="N52" s="8">
        <f t="shared" si="3"/>
        <v>200</v>
      </c>
      <c r="O52" s="8">
        <f t="shared" si="4"/>
        <v>7200</v>
      </c>
      <c r="P52" s="8">
        <f t="shared" si="5"/>
        <v>600</v>
      </c>
    </row>
    <row r="53" spans="2:16" x14ac:dyDescent="0.25">
      <c r="B53" s="1"/>
      <c r="C53" s="1"/>
      <c r="D53" s="6">
        <v>52</v>
      </c>
      <c r="E53" s="6" t="s">
        <v>263</v>
      </c>
      <c r="F53" s="6" t="s">
        <v>81</v>
      </c>
      <c r="G53" s="6" t="s">
        <v>183</v>
      </c>
      <c r="H53" s="6" t="s">
        <v>249</v>
      </c>
      <c r="I53" s="7">
        <v>100</v>
      </c>
      <c r="J53" s="15">
        <f t="shared" si="0"/>
        <v>3600</v>
      </c>
      <c r="K53" s="15">
        <f t="shared" si="1"/>
        <v>100</v>
      </c>
      <c r="L53" s="15">
        <f t="shared" si="2"/>
        <v>300</v>
      </c>
      <c r="M53" s="8">
        <v>1.17</v>
      </c>
      <c r="N53" s="8">
        <f t="shared" si="3"/>
        <v>117</v>
      </c>
      <c r="O53" s="8">
        <f t="shared" si="4"/>
        <v>4212</v>
      </c>
      <c r="P53" s="8">
        <f t="shared" si="5"/>
        <v>351</v>
      </c>
    </row>
    <row r="54" spans="2:16" x14ac:dyDescent="0.25">
      <c r="B54" s="1"/>
      <c r="C54" s="1"/>
      <c r="D54" s="13">
        <v>53</v>
      </c>
      <c r="E54" s="6" t="s">
        <v>43</v>
      </c>
      <c r="F54" s="6" t="s">
        <v>105</v>
      </c>
      <c r="G54" s="6" t="s">
        <v>184</v>
      </c>
      <c r="H54" s="6" t="s">
        <v>244</v>
      </c>
      <c r="I54" s="7">
        <v>2000</v>
      </c>
      <c r="J54" s="15">
        <f t="shared" si="0"/>
        <v>72000</v>
      </c>
      <c r="K54" s="15">
        <f t="shared" si="1"/>
        <v>2000</v>
      </c>
      <c r="L54" s="15">
        <f t="shared" si="2"/>
        <v>6000</v>
      </c>
      <c r="M54" s="8">
        <v>3.7</v>
      </c>
      <c r="N54" s="8">
        <f t="shared" si="3"/>
        <v>7400</v>
      </c>
      <c r="O54" s="8">
        <f t="shared" si="4"/>
        <v>266400</v>
      </c>
      <c r="P54" s="8">
        <f t="shared" si="5"/>
        <v>22200</v>
      </c>
    </row>
    <row r="55" spans="2:16" x14ac:dyDescent="0.25">
      <c r="B55" s="1"/>
      <c r="C55" s="1"/>
      <c r="D55" s="6">
        <v>54</v>
      </c>
      <c r="E55" s="6" t="s">
        <v>14</v>
      </c>
      <c r="F55" s="6" t="s">
        <v>82</v>
      </c>
      <c r="G55" s="6" t="s">
        <v>38</v>
      </c>
      <c r="H55" s="6" t="s">
        <v>245</v>
      </c>
      <c r="I55" s="7">
        <v>400</v>
      </c>
      <c r="J55" s="15">
        <f t="shared" si="0"/>
        <v>14400</v>
      </c>
      <c r="K55" s="15">
        <f t="shared" si="1"/>
        <v>400</v>
      </c>
      <c r="L55" s="15">
        <f t="shared" si="2"/>
        <v>1200</v>
      </c>
      <c r="M55" s="8">
        <v>1</v>
      </c>
      <c r="N55" s="8">
        <f t="shared" si="3"/>
        <v>400</v>
      </c>
      <c r="O55" s="8">
        <f t="shared" si="4"/>
        <v>14400</v>
      </c>
      <c r="P55" s="8">
        <f t="shared" si="5"/>
        <v>1200</v>
      </c>
    </row>
    <row r="56" spans="2:16" x14ac:dyDescent="0.25">
      <c r="B56" s="1"/>
      <c r="C56" s="1"/>
      <c r="D56" s="13">
        <v>55</v>
      </c>
      <c r="E56" s="6" t="s">
        <v>264</v>
      </c>
      <c r="F56" s="6" t="s">
        <v>71</v>
      </c>
      <c r="G56" s="6" t="s">
        <v>185</v>
      </c>
      <c r="H56" s="6" t="s">
        <v>238</v>
      </c>
      <c r="I56" s="7">
        <v>200</v>
      </c>
      <c r="J56" s="15">
        <f t="shared" si="0"/>
        <v>7200</v>
      </c>
      <c r="K56" s="15">
        <f t="shared" si="1"/>
        <v>200</v>
      </c>
      <c r="L56" s="15">
        <f t="shared" si="2"/>
        <v>600</v>
      </c>
      <c r="M56" s="8">
        <v>8.23</v>
      </c>
      <c r="N56" s="8">
        <f t="shared" si="3"/>
        <v>1646</v>
      </c>
      <c r="O56" s="8">
        <f t="shared" si="4"/>
        <v>59256</v>
      </c>
      <c r="P56" s="8">
        <f t="shared" si="5"/>
        <v>4938</v>
      </c>
    </row>
    <row r="57" spans="2:16" x14ac:dyDescent="0.25">
      <c r="B57" s="1"/>
      <c r="C57" s="1"/>
      <c r="D57" s="6">
        <v>56</v>
      </c>
      <c r="E57" s="6" t="s">
        <v>15</v>
      </c>
      <c r="F57" s="6" t="s">
        <v>83</v>
      </c>
      <c r="G57" s="6" t="s">
        <v>186</v>
      </c>
      <c r="H57" s="6" t="s">
        <v>238</v>
      </c>
      <c r="I57" s="7">
        <v>600</v>
      </c>
      <c r="J57" s="15">
        <f t="shared" si="0"/>
        <v>21600</v>
      </c>
      <c r="K57" s="15">
        <f t="shared" si="1"/>
        <v>600</v>
      </c>
      <c r="L57" s="15">
        <f t="shared" si="2"/>
        <v>1800</v>
      </c>
      <c r="M57" s="8">
        <v>25.24</v>
      </c>
      <c r="N57" s="8">
        <f t="shared" si="3"/>
        <v>15143.999999999998</v>
      </c>
      <c r="O57" s="8">
        <f t="shared" si="4"/>
        <v>545184</v>
      </c>
      <c r="P57" s="8">
        <f t="shared" si="5"/>
        <v>45432</v>
      </c>
    </row>
    <row r="58" spans="2:16" ht="24" x14ac:dyDescent="0.25">
      <c r="B58" s="1"/>
      <c r="C58" s="1"/>
      <c r="D58" s="13">
        <v>57</v>
      </c>
      <c r="E58" s="6" t="s">
        <v>33</v>
      </c>
      <c r="F58" s="6" t="s">
        <v>101</v>
      </c>
      <c r="G58" s="6" t="s">
        <v>187</v>
      </c>
      <c r="H58" s="6" t="s">
        <v>238</v>
      </c>
      <c r="I58" s="7">
        <v>50</v>
      </c>
      <c r="J58" s="15">
        <f t="shared" si="0"/>
        <v>1800</v>
      </c>
      <c r="K58" s="15">
        <f t="shared" si="1"/>
        <v>50</v>
      </c>
      <c r="L58" s="15">
        <f t="shared" si="2"/>
        <v>150</v>
      </c>
      <c r="M58" s="8">
        <v>19.350000000000001</v>
      </c>
      <c r="N58" s="8">
        <f t="shared" si="3"/>
        <v>967.50000000000011</v>
      </c>
      <c r="O58" s="8">
        <f t="shared" si="4"/>
        <v>34830</v>
      </c>
      <c r="P58" s="8">
        <f t="shared" si="5"/>
        <v>2902.5</v>
      </c>
    </row>
    <row r="59" spans="2:16" ht="24" x14ac:dyDescent="0.25">
      <c r="B59" s="1"/>
      <c r="C59" s="1"/>
      <c r="D59" s="6">
        <v>58</v>
      </c>
      <c r="E59" s="6" t="s">
        <v>281</v>
      </c>
      <c r="F59" s="6" t="s">
        <v>91</v>
      </c>
      <c r="G59" s="6" t="s">
        <v>283</v>
      </c>
      <c r="H59" s="6" t="s">
        <v>245</v>
      </c>
      <c r="I59" s="7">
        <v>10</v>
      </c>
      <c r="J59" s="15">
        <f t="shared" si="0"/>
        <v>360</v>
      </c>
      <c r="K59" s="15">
        <f t="shared" si="1"/>
        <v>10</v>
      </c>
      <c r="L59" s="15">
        <f t="shared" si="2"/>
        <v>30</v>
      </c>
      <c r="M59" s="8">
        <v>27.73</v>
      </c>
      <c r="N59" s="8">
        <f t="shared" si="3"/>
        <v>277.3</v>
      </c>
      <c r="O59" s="8">
        <f t="shared" si="4"/>
        <v>9982.7999999999993</v>
      </c>
      <c r="P59" s="8">
        <f t="shared" si="5"/>
        <v>831.9</v>
      </c>
    </row>
    <row r="60" spans="2:16" ht="24" x14ac:dyDescent="0.25">
      <c r="B60" s="1"/>
      <c r="C60" s="1"/>
      <c r="D60" s="13">
        <v>59</v>
      </c>
      <c r="E60" s="6" t="s">
        <v>282</v>
      </c>
      <c r="F60" s="6" t="s">
        <v>85</v>
      </c>
      <c r="G60" s="6" t="s">
        <v>284</v>
      </c>
      <c r="H60" s="6" t="s">
        <v>245</v>
      </c>
      <c r="I60" s="7">
        <v>10</v>
      </c>
      <c r="J60" s="15">
        <f t="shared" si="0"/>
        <v>360</v>
      </c>
      <c r="K60" s="15">
        <f t="shared" si="1"/>
        <v>10</v>
      </c>
      <c r="L60" s="15">
        <f t="shared" si="2"/>
        <v>30</v>
      </c>
      <c r="M60" s="8">
        <v>29.42</v>
      </c>
      <c r="N60" s="8">
        <f t="shared" si="3"/>
        <v>294.20000000000005</v>
      </c>
      <c r="O60" s="8">
        <f t="shared" si="4"/>
        <v>10591.2</v>
      </c>
      <c r="P60" s="8">
        <f t="shared" si="5"/>
        <v>882.6</v>
      </c>
    </row>
    <row r="61" spans="2:16" x14ac:dyDescent="0.25">
      <c r="B61" s="1"/>
      <c r="C61" s="1"/>
      <c r="D61" s="6">
        <v>60</v>
      </c>
      <c r="E61" s="6" t="s">
        <v>285</v>
      </c>
      <c r="F61" s="6" t="s">
        <v>63</v>
      </c>
      <c r="G61" s="6" t="s">
        <v>188</v>
      </c>
      <c r="H61" s="6" t="s">
        <v>234</v>
      </c>
      <c r="I61" s="7">
        <v>200</v>
      </c>
      <c r="J61" s="15">
        <f t="shared" si="0"/>
        <v>7200</v>
      </c>
      <c r="K61" s="15">
        <f t="shared" si="1"/>
        <v>200</v>
      </c>
      <c r="L61" s="15">
        <f t="shared" si="2"/>
        <v>600</v>
      </c>
      <c r="M61" s="8">
        <v>0.94499999999999995</v>
      </c>
      <c r="N61" s="8">
        <f t="shared" si="3"/>
        <v>189</v>
      </c>
      <c r="O61" s="8">
        <f t="shared" si="4"/>
        <v>6804</v>
      </c>
      <c r="P61" s="8">
        <f t="shared" si="5"/>
        <v>567</v>
      </c>
    </row>
    <row r="62" spans="2:16" x14ac:dyDescent="0.25">
      <c r="B62" s="1"/>
      <c r="C62" s="1"/>
      <c r="D62" s="13">
        <v>61</v>
      </c>
      <c r="E62" s="6" t="s">
        <v>42</v>
      </c>
      <c r="F62" s="6" t="s">
        <v>99</v>
      </c>
      <c r="G62" s="6" t="s">
        <v>189</v>
      </c>
      <c r="H62" s="6" t="s">
        <v>238</v>
      </c>
      <c r="I62" s="7">
        <v>300</v>
      </c>
      <c r="J62" s="15">
        <f t="shared" si="0"/>
        <v>10800</v>
      </c>
      <c r="K62" s="15">
        <f t="shared" si="1"/>
        <v>300</v>
      </c>
      <c r="L62" s="15">
        <f t="shared" si="2"/>
        <v>900</v>
      </c>
      <c r="M62" s="8">
        <v>18.71</v>
      </c>
      <c r="N62" s="8">
        <f t="shared" si="3"/>
        <v>5613</v>
      </c>
      <c r="O62" s="8">
        <f t="shared" si="4"/>
        <v>202068</v>
      </c>
      <c r="P62" s="8">
        <f t="shared" si="5"/>
        <v>16839</v>
      </c>
    </row>
    <row r="63" spans="2:16" x14ac:dyDescent="0.25">
      <c r="B63" s="1"/>
      <c r="C63" s="1"/>
      <c r="D63" s="6">
        <v>62</v>
      </c>
      <c r="E63" s="6" t="s">
        <v>119</v>
      </c>
      <c r="F63" s="6" t="s">
        <v>99</v>
      </c>
      <c r="G63" s="6" t="s">
        <v>190</v>
      </c>
      <c r="H63" s="6" t="s">
        <v>238</v>
      </c>
      <c r="I63" s="7">
        <v>100</v>
      </c>
      <c r="J63" s="15">
        <f t="shared" si="0"/>
        <v>3600</v>
      </c>
      <c r="K63" s="15">
        <f t="shared" si="1"/>
        <v>100</v>
      </c>
      <c r="L63" s="15">
        <f t="shared" si="2"/>
        <v>300</v>
      </c>
      <c r="M63" s="8">
        <v>22.96</v>
      </c>
      <c r="N63" s="8">
        <f t="shared" si="3"/>
        <v>2296</v>
      </c>
      <c r="O63" s="8">
        <f t="shared" si="4"/>
        <v>82656</v>
      </c>
      <c r="P63" s="8">
        <f t="shared" si="5"/>
        <v>6888</v>
      </c>
    </row>
    <row r="64" spans="2:16" x14ac:dyDescent="0.25">
      <c r="B64" s="1"/>
      <c r="C64" s="1"/>
      <c r="D64" s="13">
        <v>63</v>
      </c>
      <c r="E64" s="6" t="s">
        <v>120</v>
      </c>
      <c r="F64" s="6"/>
      <c r="G64" s="6" t="s">
        <v>191</v>
      </c>
      <c r="H64" s="6" t="s">
        <v>238</v>
      </c>
      <c r="I64" s="7">
        <v>100</v>
      </c>
      <c r="J64" s="15">
        <f t="shared" si="0"/>
        <v>3600</v>
      </c>
      <c r="K64" s="15">
        <f t="shared" si="1"/>
        <v>100</v>
      </c>
      <c r="L64" s="15">
        <f t="shared" si="2"/>
        <v>300</v>
      </c>
      <c r="M64" s="8">
        <v>24.24</v>
      </c>
      <c r="N64" s="8">
        <f t="shared" si="3"/>
        <v>2424</v>
      </c>
      <c r="O64" s="8">
        <f t="shared" si="4"/>
        <v>87264</v>
      </c>
      <c r="P64" s="8">
        <f t="shared" si="5"/>
        <v>7271.9999999999991</v>
      </c>
    </row>
    <row r="65" spans="1:16" x14ac:dyDescent="0.25">
      <c r="B65" s="1"/>
      <c r="C65" s="1"/>
      <c r="D65" s="6">
        <v>64</v>
      </c>
      <c r="E65" s="6" t="s">
        <v>196</v>
      </c>
      <c r="F65" s="6" t="s">
        <v>84</v>
      </c>
      <c r="G65" s="6" t="s">
        <v>192</v>
      </c>
      <c r="H65" s="6" t="s">
        <v>238</v>
      </c>
      <c r="I65" s="7">
        <v>100</v>
      </c>
      <c r="J65" s="15">
        <f t="shared" si="0"/>
        <v>3600</v>
      </c>
      <c r="K65" s="15">
        <f t="shared" si="1"/>
        <v>100</v>
      </c>
      <c r="L65" s="15">
        <f t="shared" si="2"/>
        <v>300</v>
      </c>
      <c r="M65" s="8">
        <v>143.30000000000001</v>
      </c>
      <c r="N65" s="8">
        <f t="shared" si="3"/>
        <v>14330.000000000002</v>
      </c>
      <c r="O65" s="8">
        <f t="shared" si="4"/>
        <v>515880.00000000006</v>
      </c>
      <c r="P65" s="8">
        <f t="shared" si="5"/>
        <v>42990</v>
      </c>
    </row>
    <row r="66" spans="1:16" ht="12.75" customHeight="1" x14ac:dyDescent="0.25">
      <c r="B66" s="1"/>
      <c r="C66" s="1"/>
      <c r="D66" s="13">
        <v>65</v>
      </c>
      <c r="E66" s="6" t="s">
        <v>16</v>
      </c>
      <c r="F66" s="6" t="s">
        <v>63</v>
      </c>
      <c r="G66" s="6" t="s">
        <v>193</v>
      </c>
      <c r="H66" s="6" t="s">
        <v>237</v>
      </c>
      <c r="I66" s="7">
        <v>200</v>
      </c>
      <c r="J66" s="15">
        <f t="shared" ref="J66:J115" si="6">I66*36</f>
        <v>7200</v>
      </c>
      <c r="K66" s="15">
        <f t="shared" si="1"/>
        <v>200</v>
      </c>
      <c r="L66" s="15">
        <f t="shared" si="2"/>
        <v>600</v>
      </c>
      <c r="M66" s="8">
        <v>5.41</v>
      </c>
      <c r="N66" s="8">
        <f t="shared" ref="N66:N115" si="7">M66*I66</f>
        <v>1082</v>
      </c>
      <c r="O66" s="8">
        <f t="shared" ref="O66:O115" si="8">M66*J66</f>
        <v>38952</v>
      </c>
      <c r="P66" s="8">
        <f t="shared" si="5"/>
        <v>3246</v>
      </c>
    </row>
    <row r="67" spans="1:16" ht="120" x14ac:dyDescent="0.25">
      <c r="B67" s="1"/>
      <c r="C67" s="1"/>
      <c r="D67" s="6">
        <v>66</v>
      </c>
      <c r="E67" s="6" t="s">
        <v>287</v>
      </c>
      <c r="F67" s="6" t="s">
        <v>69</v>
      </c>
      <c r="G67" s="6" t="s">
        <v>286</v>
      </c>
      <c r="H67" s="6" t="s">
        <v>238</v>
      </c>
      <c r="I67" s="7">
        <v>30</v>
      </c>
      <c r="J67" s="15">
        <f t="shared" si="6"/>
        <v>1080</v>
      </c>
      <c r="K67" s="15">
        <f t="shared" ref="K67:K115" si="9">I67</f>
        <v>30</v>
      </c>
      <c r="L67" s="15">
        <f t="shared" ref="L67:L115" si="10">K67*3</f>
        <v>90</v>
      </c>
      <c r="M67" s="8">
        <v>30.78</v>
      </c>
      <c r="N67" s="8">
        <f t="shared" si="7"/>
        <v>923.40000000000009</v>
      </c>
      <c r="O67" s="8">
        <f t="shared" si="8"/>
        <v>33242.400000000001</v>
      </c>
      <c r="P67" s="8">
        <f t="shared" ref="P67:P115" si="11">L67*M67</f>
        <v>2770.2000000000003</v>
      </c>
    </row>
    <row r="68" spans="1:16" ht="16.5" customHeight="1" x14ac:dyDescent="0.25">
      <c r="B68" s="1"/>
      <c r="C68" s="1"/>
      <c r="D68" s="13">
        <v>67</v>
      </c>
      <c r="E68" s="6" t="s">
        <v>195</v>
      </c>
      <c r="F68" s="6" t="s">
        <v>77</v>
      </c>
      <c r="G68" s="6" t="s">
        <v>194</v>
      </c>
      <c r="H68" s="6" t="s">
        <v>250</v>
      </c>
      <c r="I68" s="7">
        <v>200</v>
      </c>
      <c r="J68" s="15">
        <f t="shared" si="6"/>
        <v>7200</v>
      </c>
      <c r="K68" s="15">
        <f t="shared" si="9"/>
        <v>200</v>
      </c>
      <c r="L68" s="15">
        <f t="shared" si="10"/>
        <v>600</v>
      </c>
      <c r="M68" s="8">
        <v>2.4300000000000002</v>
      </c>
      <c r="N68" s="8">
        <f t="shared" si="7"/>
        <v>486.00000000000006</v>
      </c>
      <c r="O68" s="8">
        <f t="shared" si="8"/>
        <v>17496</v>
      </c>
      <c r="P68" s="8">
        <f t="shared" si="11"/>
        <v>1458</v>
      </c>
    </row>
    <row r="69" spans="1:16" ht="24" x14ac:dyDescent="0.25">
      <c r="B69" s="1"/>
      <c r="C69" s="1"/>
      <c r="D69" s="6">
        <v>68</v>
      </c>
      <c r="E69" s="6" t="s">
        <v>288</v>
      </c>
      <c r="F69" s="6" t="s">
        <v>91</v>
      </c>
      <c r="G69" s="6" t="s">
        <v>197</v>
      </c>
      <c r="H69" s="6" t="s">
        <v>245</v>
      </c>
      <c r="I69" s="7">
        <v>6</v>
      </c>
      <c r="J69" s="15">
        <f t="shared" si="6"/>
        <v>216</v>
      </c>
      <c r="K69" s="15">
        <f t="shared" si="9"/>
        <v>6</v>
      </c>
      <c r="L69" s="15">
        <f t="shared" si="10"/>
        <v>18</v>
      </c>
      <c r="M69" s="8">
        <v>37.24</v>
      </c>
      <c r="N69" s="8">
        <f t="shared" si="7"/>
        <v>223.44</v>
      </c>
      <c r="O69" s="8">
        <f t="shared" si="8"/>
        <v>8043.84</v>
      </c>
      <c r="P69" s="8">
        <f t="shared" si="11"/>
        <v>670.32</v>
      </c>
    </row>
    <row r="70" spans="1:16" ht="24" x14ac:dyDescent="0.25">
      <c r="B70" s="1"/>
      <c r="C70" s="1"/>
      <c r="D70" s="13">
        <v>69</v>
      </c>
      <c r="E70" s="6" t="s">
        <v>290</v>
      </c>
      <c r="F70" s="6" t="s">
        <v>91</v>
      </c>
      <c r="G70" s="6" t="s">
        <v>289</v>
      </c>
      <c r="H70" s="6" t="s">
        <v>245</v>
      </c>
      <c r="I70" s="7">
        <v>6</v>
      </c>
      <c r="J70" s="15">
        <f t="shared" si="6"/>
        <v>216</v>
      </c>
      <c r="K70" s="15">
        <f t="shared" si="9"/>
        <v>6</v>
      </c>
      <c r="L70" s="15">
        <f t="shared" si="10"/>
        <v>18</v>
      </c>
      <c r="M70" s="8">
        <v>37.24</v>
      </c>
      <c r="N70" s="8">
        <f t="shared" si="7"/>
        <v>223.44</v>
      </c>
      <c r="O70" s="8">
        <f t="shared" si="8"/>
        <v>8043.84</v>
      </c>
      <c r="P70" s="8">
        <f t="shared" si="11"/>
        <v>670.32</v>
      </c>
    </row>
    <row r="71" spans="1:16" x14ac:dyDescent="0.25">
      <c r="B71" s="1"/>
      <c r="C71" s="1"/>
      <c r="D71" s="6">
        <v>70</v>
      </c>
      <c r="E71" s="6" t="s">
        <v>291</v>
      </c>
      <c r="F71" s="6" t="s">
        <v>85</v>
      </c>
      <c r="G71" s="6" t="s">
        <v>198</v>
      </c>
      <c r="H71" s="6" t="s">
        <v>245</v>
      </c>
      <c r="I71" s="7">
        <v>6</v>
      </c>
      <c r="J71" s="15">
        <f t="shared" si="6"/>
        <v>216</v>
      </c>
      <c r="K71" s="15">
        <f t="shared" si="9"/>
        <v>6</v>
      </c>
      <c r="L71" s="15">
        <f t="shared" si="10"/>
        <v>18</v>
      </c>
      <c r="M71" s="8">
        <v>44.31</v>
      </c>
      <c r="N71" s="8">
        <f t="shared" si="7"/>
        <v>265.86</v>
      </c>
      <c r="O71" s="8">
        <f t="shared" si="8"/>
        <v>9570.9600000000009</v>
      </c>
      <c r="P71" s="8">
        <f t="shared" si="11"/>
        <v>797.58</v>
      </c>
    </row>
    <row r="72" spans="1:16" ht="18" customHeight="1" x14ac:dyDescent="0.25">
      <c r="B72" s="1"/>
      <c r="C72" s="1"/>
      <c r="D72" s="13">
        <v>71</v>
      </c>
      <c r="E72" s="6" t="s">
        <v>17</v>
      </c>
      <c r="F72" s="6" t="s">
        <v>87</v>
      </c>
      <c r="G72" s="6" t="s">
        <v>199</v>
      </c>
      <c r="H72" s="6" t="s">
        <v>238</v>
      </c>
      <c r="I72" s="7">
        <v>200</v>
      </c>
      <c r="J72" s="15">
        <f t="shared" si="6"/>
        <v>7200</v>
      </c>
      <c r="K72" s="15">
        <f t="shared" si="9"/>
        <v>200</v>
      </c>
      <c r="L72" s="15">
        <f t="shared" si="10"/>
        <v>600</v>
      </c>
      <c r="M72" s="8">
        <v>44.26</v>
      </c>
      <c r="N72" s="8">
        <f t="shared" si="7"/>
        <v>8852</v>
      </c>
      <c r="O72" s="8">
        <f t="shared" si="8"/>
        <v>318672</v>
      </c>
      <c r="P72" s="8">
        <f t="shared" si="11"/>
        <v>26556</v>
      </c>
    </row>
    <row r="73" spans="1:16" x14ac:dyDescent="0.25">
      <c r="B73" s="1"/>
      <c r="C73" s="1"/>
      <c r="D73" s="6">
        <v>72</v>
      </c>
      <c r="E73" s="6" t="s">
        <v>18</v>
      </c>
      <c r="F73" s="6" t="s">
        <v>68</v>
      </c>
      <c r="G73" s="6" t="s">
        <v>200</v>
      </c>
      <c r="H73" s="6" t="s">
        <v>238</v>
      </c>
      <c r="I73" s="7">
        <v>150</v>
      </c>
      <c r="J73" s="15">
        <f t="shared" si="6"/>
        <v>5400</v>
      </c>
      <c r="K73" s="15">
        <f t="shared" si="9"/>
        <v>150</v>
      </c>
      <c r="L73" s="15">
        <f t="shared" si="10"/>
        <v>450</v>
      </c>
      <c r="M73" s="8">
        <v>167.26</v>
      </c>
      <c r="N73" s="8">
        <f t="shared" si="7"/>
        <v>25089</v>
      </c>
      <c r="O73" s="8">
        <f t="shared" si="8"/>
        <v>903204</v>
      </c>
      <c r="P73" s="8">
        <f t="shared" si="11"/>
        <v>75267</v>
      </c>
    </row>
    <row r="74" spans="1:16" x14ac:dyDescent="0.25">
      <c r="B74" s="1"/>
      <c r="C74" s="1"/>
      <c r="D74" s="13">
        <v>73</v>
      </c>
      <c r="E74" s="6" t="s">
        <v>39</v>
      </c>
      <c r="F74" s="6" t="s">
        <v>79</v>
      </c>
      <c r="G74" s="6" t="s">
        <v>201</v>
      </c>
      <c r="H74" s="6" t="s">
        <v>238</v>
      </c>
      <c r="I74" s="7">
        <v>1000</v>
      </c>
      <c r="J74" s="15">
        <f t="shared" si="6"/>
        <v>36000</v>
      </c>
      <c r="K74" s="15">
        <f t="shared" si="9"/>
        <v>1000</v>
      </c>
      <c r="L74" s="15">
        <f t="shared" si="10"/>
        <v>3000</v>
      </c>
      <c r="M74" s="8">
        <v>41.73</v>
      </c>
      <c r="N74" s="8">
        <f t="shared" si="7"/>
        <v>41730</v>
      </c>
      <c r="O74" s="8">
        <f t="shared" si="8"/>
        <v>1502280</v>
      </c>
      <c r="P74" s="8">
        <f t="shared" si="11"/>
        <v>125189.99999999999</v>
      </c>
    </row>
    <row r="75" spans="1:16" x14ac:dyDescent="0.25">
      <c r="B75" s="1"/>
      <c r="C75" s="1"/>
      <c r="D75" s="6">
        <v>74</v>
      </c>
      <c r="E75" s="6" t="s">
        <v>40</v>
      </c>
      <c r="F75" s="6" t="s">
        <v>93</v>
      </c>
      <c r="G75" s="6" t="s">
        <v>202</v>
      </c>
      <c r="H75" s="6" t="s">
        <v>238</v>
      </c>
      <c r="I75" s="7">
        <v>50</v>
      </c>
      <c r="J75" s="15">
        <f t="shared" si="6"/>
        <v>1800</v>
      </c>
      <c r="K75" s="15">
        <f t="shared" si="9"/>
        <v>50</v>
      </c>
      <c r="L75" s="15">
        <f t="shared" si="10"/>
        <v>150</v>
      </c>
      <c r="M75" s="8">
        <v>26.19</v>
      </c>
      <c r="N75" s="8">
        <f t="shared" si="7"/>
        <v>1309.5</v>
      </c>
      <c r="O75" s="8">
        <f t="shared" si="8"/>
        <v>47142</v>
      </c>
      <c r="P75" s="8">
        <f t="shared" si="11"/>
        <v>3928.5</v>
      </c>
    </row>
    <row r="76" spans="1:16" ht="24" x14ac:dyDescent="0.25">
      <c r="B76" s="1"/>
      <c r="C76" s="1"/>
      <c r="D76" s="13">
        <v>75</v>
      </c>
      <c r="E76" s="6" t="s">
        <v>19</v>
      </c>
      <c r="F76" s="6" t="s">
        <v>74</v>
      </c>
      <c r="G76" s="6" t="s">
        <v>203</v>
      </c>
      <c r="H76" s="6" t="s">
        <v>238</v>
      </c>
      <c r="I76" s="7">
        <v>10</v>
      </c>
      <c r="J76" s="15">
        <f t="shared" si="6"/>
        <v>360</v>
      </c>
      <c r="K76" s="15">
        <f t="shared" si="9"/>
        <v>10</v>
      </c>
      <c r="L76" s="15">
        <f t="shared" si="10"/>
        <v>30</v>
      </c>
      <c r="M76" s="8">
        <v>374.36</v>
      </c>
      <c r="N76" s="8">
        <f t="shared" si="7"/>
        <v>3743.6000000000004</v>
      </c>
      <c r="O76" s="8">
        <f t="shared" si="8"/>
        <v>134769.60000000001</v>
      </c>
      <c r="P76" s="8">
        <f t="shared" si="11"/>
        <v>11230.800000000001</v>
      </c>
    </row>
    <row r="77" spans="1:16" x14ac:dyDescent="0.25">
      <c r="B77" s="1"/>
      <c r="C77" s="1"/>
      <c r="D77" s="6">
        <v>76</v>
      </c>
      <c r="E77" s="6" t="s">
        <v>20</v>
      </c>
      <c r="F77" s="6" t="s">
        <v>89</v>
      </c>
      <c r="G77" s="6" t="s">
        <v>204</v>
      </c>
      <c r="H77" s="6" t="s">
        <v>238</v>
      </c>
      <c r="I77" s="7">
        <v>5</v>
      </c>
      <c r="J77" s="15">
        <f t="shared" si="6"/>
        <v>180</v>
      </c>
      <c r="K77" s="15">
        <f t="shared" si="9"/>
        <v>5</v>
      </c>
      <c r="L77" s="15">
        <f t="shared" si="10"/>
        <v>15</v>
      </c>
      <c r="M77" s="10">
        <v>896.31</v>
      </c>
      <c r="N77" s="8">
        <f t="shared" si="7"/>
        <v>4481.5499999999993</v>
      </c>
      <c r="O77" s="8">
        <f t="shared" si="8"/>
        <v>161335.79999999999</v>
      </c>
      <c r="P77" s="8">
        <f t="shared" si="11"/>
        <v>13444.65</v>
      </c>
    </row>
    <row r="78" spans="1:16" x14ac:dyDescent="0.25">
      <c r="A78" s="9"/>
      <c r="B78" s="5"/>
      <c r="C78" s="5"/>
      <c r="D78" s="13">
        <v>77</v>
      </c>
      <c r="E78" s="6" t="s">
        <v>21</v>
      </c>
      <c r="F78" s="6" t="s">
        <v>89</v>
      </c>
      <c r="G78" s="6" t="s">
        <v>205</v>
      </c>
      <c r="H78" s="6" t="s">
        <v>238</v>
      </c>
      <c r="I78" s="7">
        <v>10</v>
      </c>
      <c r="J78" s="15">
        <f t="shared" si="6"/>
        <v>360</v>
      </c>
      <c r="K78" s="15">
        <f t="shared" si="9"/>
        <v>10</v>
      </c>
      <c r="L78" s="15">
        <f t="shared" si="10"/>
        <v>30</v>
      </c>
      <c r="M78" s="10">
        <v>521.79</v>
      </c>
      <c r="N78" s="8">
        <f t="shared" si="7"/>
        <v>5217.8999999999996</v>
      </c>
      <c r="O78" s="8">
        <f t="shared" si="8"/>
        <v>187844.4</v>
      </c>
      <c r="P78" s="8">
        <f t="shared" si="11"/>
        <v>15653.699999999999</v>
      </c>
    </row>
    <row r="79" spans="1:16" x14ac:dyDescent="0.25">
      <c r="B79" s="1"/>
      <c r="C79" s="1"/>
      <c r="D79" s="6">
        <v>78</v>
      </c>
      <c r="E79" s="6" t="s">
        <v>22</v>
      </c>
      <c r="F79" s="6" t="s">
        <v>90</v>
      </c>
      <c r="G79" s="6" t="s">
        <v>206</v>
      </c>
      <c r="H79" s="6" t="s">
        <v>238</v>
      </c>
      <c r="I79" s="7">
        <v>100</v>
      </c>
      <c r="J79" s="15">
        <f t="shared" si="6"/>
        <v>3600</v>
      </c>
      <c r="K79" s="15">
        <f t="shared" si="9"/>
        <v>100</v>
      </c>
      <c r="L79" s="15">
        <f t="shared" si="10"/>
        <v>300</v>
      </c>
      <c r="M79" s="8">
        <v>8.1999999999999993</v>
      </c>
      <c r="N79" s="8">
        <f t="shared" si="7"/>
        <v>819.99999999999989</v>
      </c>
      <c r="O79" s="8">
        <f t="shared" si="8"/>
        <v>29519.999999999996</v>
      </c>
      <c r="P79" s="8">
        <f t="shared" si="11"/>
        <v>2460</v>
      </c>
    </row>
    <row r="80" spans="1:16" ht="12.75" customHeight="1" x14ac:dyDescent="0.25">
      <c r="B80" s="12"/>
      <c r="C80" s="12"/>
      <c r="D80" s="13">
        <v>79</v>
      </c>
      <c r="E80" s="6" t="s">
        <v>254</v>
      </c>
      <c r="F80" s="6" t="s">
        <v>68</v>
      </c>
      <c r="G80" s="6" t="s">
        <v>255</v>
      </c>
      <c r="H80" s="6" t="s">
        <v>238</v>
      </c>
      <c r="I80" s="7">
        <v>480</v>
      </c>
      <c r="J80" s="15">
        <f t="shared" si="6"/>
        <v>17280</v>
      </c>
      <c r="K80" s="15">
        <f t="shared" si="9"/>
        <v>480</v>
      </c>
      <c r="L80" s="15">
        <f t="shared" si="10"/>
        <v>1440</v>
      </c>
      <c r="M80" s="8">
        <v>4.46</v>
      </c>
      <c r="N80" s="8">
        <f t="shared" si="7"/>
        <v>2140.8000000000002</v>
      </c>
      <c r="O80" s="8">
        <f t="shared" si="8"/>
        <v>77068.800000000003</v>
      </c>
      <c r="P80" s="8">
        <f t="shared" si="11"/>
        <v>6422.4</v>
      </c>
    </row>
    <row r="81" spans="2:16" ht="24" x14ac:dyDescent="0.25">
      <c r="B81" s="1"/>
      <c r="C81" s="1"/>
      <c r="D81" s="6">
        <v>80</v>
      </c>
      <c r="E81" s="6" t="s">
        <v>292</v>
      </c>
      <c r="F81" s="6" t="s">
        <v>113</v>
      </c>
      <c r="G81" s="6" t="s">
        <v>251</v>
      </c>
      <c r="H81" s="6" t="s">
        <v>238</v>
      </c>
      <c r="I81" s="7">
        <v>5</v>
      </c>
      <c r="J81" s="15">
        <f t="shared" si="6"/>
        <v>180</v>
      </c>
      <c r="K81" s="15">
        <f t="shared" si="9"/>
        <v>5</v>
      </c>
      <c r="L81" s="15">
        <f t="shared" si="10"/>
        <v>15</v>
      </c>
      <c r="M81" s="10">
        <v>4835.4799999999996</v>
      </c>
      <c r="N81" s="8">
        <f t="shared" si="7"/>
        <v>24177.399999999998</v>
      </c>
      <c r="O81" s="8">
        <f t="shared" si="8"/>
        <v>870386.39999999991</v>
      </c>
      <c r="P81" s="8">
        <f t="shared" si="11"/>
        <v>72532.2</v>
      </c>
    </row>
    <row r="82" spans="2:16" ht="60" x14ac:dyDescent="0.25">
      <c r="B82" s="1"/>
      <c r="C82" s="1"/>
      <c r="D82" s="13">
        <v>81</v>
      </c>
      <c r="E82" s="6" t="s">
        <v>296</v>
      </c>
      <c r="F82" s="6" t="s">
        <v>106</v>
      </c>
      <c r="G82" s="6" t="s">
        <v>293</v>
      </c>
      <c r="H82" s="6" t="s">
        <v>238</v>
      </c>
      <c r="I82" s="7">
        <v>10</v>
      </c>
      <c r="J82" s="15">
        <f t="shared" si="6"/>
        <v>360</v>
      </c>
      <c r="K82" s="15">
        <f t="shared" si="9"/>
        <v>10</v>
      </c>
      <c r="L82" s="15">
        <f t="shared" si="10"/>
        <v>30</v>
      </c>
      <c r="M82" s="10">
        <v>2599.88</v>
      </c>
      <c r="N82" s="8">
        <f t="shared" si="7"/>
        <v>25998.800000000003</v>
      </c>
      <c r="O82" s="8">
        <f t="shared" si="8"/>
        <v>935956.8</v>
      </c>
      <c r="P82" s="8">
        <f t="shared" si="11"/>
        <v>77996.400000000009</v>
      </c>
    </row>
    <row r="83" spans="2:16" ht="60" x14ac:dyDescent="0.25">
      <c r="B83" s="1"/>
      <c r="C83" s="1"/>
      <c r="D83" s="6">
        <v>82</v>
      </c>
      <c r="E83" s="6" t="s">
        <v>298</v>
      </c>
      <c r="F83" s="6" t="s">
        <v>106</v>
      </c>
      <c r="G83" s="6" t="s">
        <v>294</v>
      </c>
      <c r="H83" s="6" t="s">
        <v>238</v>
      </c>
      <c r="I83" s="7">
        <v>10</v>
      </c>
      <c r="J83" s="15">
        <f t="shared" si="6"/>
        <v>360</v>
      </c>
      <c r="K83" s="15">
        <f t="shared" si="9"/>
        <v>10</v>
      </c>
      <c r="L83" s="15">
        <f t="shared" si="10"/>
        <v>30</v>
      </c>
      <c r="M83" s="10">
        <v>892.05</v>
      </c>
      <c r="N83" s="8">
        <f t="shared" si="7"/>
        <v>8920.5</v>
      </c>
      <c r="O83" s="8">
        <f t="shared" si="8"/>
        <v>321138</v>
      </c>
      <c r="P83" s="8">
        <f t="shared" si="11"/>
        <v>26761.5</v>
      </c>
    </row>
    <row r="84" spans="2:16" ht="60" x14ac:dyDescent="0.25">
      <c r="B84" s="1"/>
      <c r="C84" s="1"/>
      <c r="D84" s="13">
        <v>83</v>
      </c>
      <c r="E84" s="6" t="s">
        <v>299</v>
      </c>
      <c r="F84" s="6" t="s">
        <v>106</v>
      </c>
      <c r="G84" s="6" t="s">
        <v>295</v>
      </c>
      <c r="H84" s="6" t="s">
        <v>238</v>
      </c>
      <c r="I84" s="7">
        <v>20</v>
      </c>
      <c r="J84" s="15">
        <f t="shared" si="6"/>
        <v>720</v>
      </c>
      <c r="K84" s="15">
        <f t="shared" si="9"/>
        <v>20</v>
      </c>
      <c r="L84" s="15">
        <f t="shared" si="10"/>
        <v>60</v>
      </c>
      <c r="M84" s="10">
        <v>1294.18</v>
      </c>
      <c r="N84" s="8">
        <f t="shared" si="7"/>
        <v>25883.600000000002</v>
      </c>
      <c r="O84" s="8">
        <f t="shared" si="8"/>
        <v>931809.60000000009</v>
      </c>
      <c r="P84" s="8">
        <f t="shared" si="11"/>
        <v>77650.8</v>
      </c>
    </row>
    <row r="85" spans="2:16" ht="24" x14ac:dyDescent="0.25">
      <c r="B85" s="1"/>
      <c r="C85" s="1"/>
      <c r="D85" s="6">
        <v>84</v>
      </c>
      <c r="E85" s="6" t="s">
        <v>297</v>
      </c>
      <c r="F85" s="6" t="s">
        <v>85</v>
      </c>
      <c r="G85" s="6" t="s">
        <v>207</v>
      </c>
      <c r="H85" s="6" t="s">
        <v>245</v>
      </c>
      <c r="I85" s="7">
        <v>10</v>
      </c>
      <c r="J85" s="15">
        <f t="shared" si="6"/>
        <v>360</v>
      </c>
      <c r="K85" s="15">
        <f t="shared" si="9"/>
        <v>10</v>
      </c>
      <c r="L85" s="15">
        <f t="shared" si="10"/>
        <v>30</v>
      </c>
      <c r="M85" s="8">
        <v>26.18</v>
      </c>
      <c r="N85" s="8">
        <f t="shared" si="7"/>
        <v>261.8</v>
      </c>
      <c r="O85" s="8">
        <f t="shared" si="8"/>
        <v>9424.7999999999993</v>
      </c>
      <c r="P85" s="8">
        <f t="shared" si="11"/>
        <v>785.4</v>
      </c>
    </row>
    <row r="86" spans="2:16" s="2" customFormat="1" ht="60" x14ac:dyDescent="0.25">
      <c r="B86" s="3"/>
      <c r="C86" s="3"/>
      <c r="D86" s="13">
        <v>85</v>
      </c>
      <c r="E86" s="6" t="s">
        <v>300</v>
      </c>
      <c r="F86" s="6" t="s">
        <v>62</v>
      </c>
      <c r="G86" s="6" t="s">
        <v>124</v>
      </c>
      <c r="H86" s="6" t="s">
        <v>125</v>
      </c>
      <c r="I86" s="7">
        <v>100</v>
      </c>
      <c r="J86" s="15">
        <f t="shared" si="6"/>
        <v>3600</v>
      </c>
      <c r="K86" s="15">
        <v>100</v>
      </c>
      <c r="L86" s="15">
        <f t="shared" si="10"/>
        <v>300</v>
      </c>
      <c r="M86" s="8">
        <v>70</v>
      </c>
      <c r="N86" s="8">
        <f t="shared" si="7"/>
        <v>7000</v>
      </c>
      <c r="O86" s="8">
        <f t="shared" si="8"/>
        <v>252000</v>
      </c>
      <c r="P86" s="8">
        <f t="shared" si="11"/>
        <v>21000</v>
      </c>
    </row>
    <row r="87" spans="2:16" ht="108" x14ac:dyDescent="0.25">
      <c r="B87" s="1"/>
      <c r="C87" s="1"/>
      <c r="D87" s="6">
        <v>86</v>
      </c>
      <c r="E87" s="6" t="s">
        <v>302</v>
      </c>
      <c r="F87" s="6" t="s">
        <v>112</v>
      </c>
      <c r="G87" s="6" t="s">
        <v>301</v>
      </c>
      <c r="H87" s="6" t="s">
        <v>128</v>
      </c>
      <c r="I87" s="7">
        <v>200</v>
      </c>
      <c r="J87" s="15">
        <f t="shared" si="6"/>
        <v>7200</v>
      </c>
      <c r="K87" s="15">
        <f t="shared" si="9"/>
        <v>200</v>
      </c>
      <c r="L87" s="15">
        <f t="shared" si="10"/>
        <v>600</v>
      </c>
      <c r="M87" s="8">
        <v>21.6</v>
      </c>
      <c r="N87" s="8">
        <f t="shared" si="7"/>
        <v>4320</v>
      </c>
      <c r="O87" s="8">
        <f t="shared" si="8"/>
        <v>155520</v>
      </c>
      <c r="P87" s="8">
        <f t="shared" si="11"/>
        <v>12960</v>
      </c>
    </row>
    <row r="88" spans="2:16" ht="108" x14ac:dyDescent="0.25">
      <c r="B88" s="1"/>
      <c r="C88" s="1"/>
      <c r="D88" s="13">
        <v>87</v>
      </c>
      <c r="E88" s="6" t="s">
        <v>304</v>
      </c>
      <c r="F88" s="6" t="s">
        <v>69</v>
      </c>
      <c r="G88" s="6" t="s">
        <v>303</v>
      </c>
      <c r="H88" s="6" t="s">
        <v>238</v>
      </c>
      <c r="I88" s="7">
        <v>30</v>
      </c>
      <c r="J88" s="15">
        <f t="shared" si="6"/>
        <v>1080</v>
      </c>
      <c r="K88" s="15">
        <f t="shared" si="9"/>
        <v>30</v>
      </c>
      <c r="L88" s="15">
        <f t="shared" si="10"/>
        <v>90</v>
      </c>
      <c r="M88" s="8">
        <v>264.45999999999998</v>
      </c>
      <c r="N88" s="8">
        <f t="shared" si="7"/>
        <v>7933.7999999999993</v>
      </c>
      <c r="O88" s="8">
        <f t="shared" si="8"/>
        <v>285616.8</v>
      </c>
      <c r="P88" s="8">
        <f t="shared" si="11"/>
        <v>23801.399999999998</v>
      </c>
    </row>
    <row r="89" spans="2:16" x14ac:dyDescent="0.25">
      <c r="B89" s="1"/>
      <c r="C89" s="1"/>
      <c r="D89" s="6">
        <v>88</v>
      </c>
      <c r="E89" s="6" t="s">
        <v>265</v>
      </c>
      <c r="F89" s="6" t="s">
        <v>92</v>
      </c>
      <c r="G89" s="6" t="s">
        <v>208</v>
      </c>
      <c r="H89" s="6" t="s">
        <v>238</v>
      </c>
      <c r="I89" s="7">
        <v>800</v>
      </c>
      <c r="J89" s="15">
        <f t="shared" si="6"/>
        <v>28800</v>
      </c>
      <c r="K89" s="15">
        <f t="shared" si="9"/>
        <v>800</v>
      </c>
      <c r="L89" s="15">
        <f t="shared" si="10"/>
        <v>2400</v>
      </c>
      <c r="M89" s="8">
        <v>9.92</v>
      </c>
      <c r="N89" s="8">
        <f t="shared" si="7"/>
        <v>7936</v>
      </c>
      <c r="O89" s="8">
        <f t="shared" si="8"/>
        <v>285696</v>
      </c>
      <c r="P89" s="8">
        <f t="shared" si="11"/>
        <v>23808</v>
      </c>
    </row>
    <row r="90" spans="2:16" x14ac:dyDescent="0.25">
      <c r="D90" s="13">
        <v>89</v>
      </c>
      <c r="E90" s="6" t="s">
        <v>23</v>
      </c>
      <c r="F90" s="6" t="s">
        <v>92</v>
      </c>
      <c r="G90" s="6" t="s">
        <v>209</v>
      </c>
      <c r="H90" s="6" t="s">
        <v>238</v>
      </c>
      <c r="I90" s="7">
        <v>500</v>
      </c>
      <c r="J90" s="15">
        <f t="shared" si="6"/>
        <v>18000</v>
      </c>
      <c r="K90" s="15">
        <f t="shared" si="9"/>
        <v>500</v>
      </c>
      <c r="L90" s="15">
        <f t="shared" si="10"/>
        <v>1500</v>
      </c>
      <c r="M90" s="8">
        <v>5.57</v>
      </c>
      <c r="N90" s="8">
        <f t="shared" si="7"/>
        <v>2785</v>
      </c>
      <c r="O90" s="8">
        <f t="shared" si="8"/>
        <v>100260</v>
      </c>
      <c r="P90" s="8">
        <f t="shared" si="11"/>
        <v>8355</v>
      </c>
    </row>
    <row r="91" spans="2:16" x14ac:dyDescent="0.25">
      <c r="D91" s="6">
        <v>90</v>
      </c>
      <c r="E91" s="6" t="s">
        <v>24</v>
      </c>
      <c r="F91" s="6" t="s">
        <v>93</v>
      </c>
      <c r="G91" s="6" t="s">
        <v>211</v>
      </c>
      <c r="H91" s="6" t="s">
        <v>237</v>
      </c>
      <c r="I91" s="7">
        <v>2500</v>
      </c>
      <c r="J91" s="15">
        <f t="shared" si="6"/>
        <v>90000</v>
      </c>
      <c r="K91" s="15">
        <f t="shared" si="9"/>
        <v>2500</v>
      </c>
      <c r="L91" s="15">
        <f t="shared" si="10"/>
        <v>7500</v>
      </c>
      <c r="M91" s="8">
        <v>0.32</v>
      </c>
      <c r="N91" s="8">
        <f t="shared" si="7"/>
        <v>800</v>
      </c>
      <c r="O91" s="8">
        <f t="shared" si="8"/>
        <v>28800</v>
      </c>
      <c r="P91" s="8">
        <f t="shared" si="11"/>
        <v>2400</v>
      </c>
    </row>
    <row r="92" spans="2:16" x14ac:dyDescent="0.25">
      <c r="D92" s="13">
        <v>91</v>
      </c>
      <c r="E92" s="6" t="s">
        <v>25</v>
      </c>
      <c r="F92" s="6" t="s">
        <v>60</v>
      </c>
      <c r="G92" s="6" t="s">
        <v>210</v>
      </c>
      <c r="H92" s="6" t="s">
        <v>237</v>
      </c>
      <c r="I92" s="7">
        <v>30</v>
      </c>
      <c r="J92" s="15">
        <f t="shared" si="6"/>
        <v>1080</v>
      </c>
      <c r="K92" s="15">
        <f t="shared" si="9"/>
        <v>30</v>
      </c>
      <c r="L92" s="15">
        <f t="shared" si="10"/>
        <v>90</v>
      </c>
      <c r="M92" s="8">
        <v>47</v>
      </c>
      <c r="N92" s="8">
        <f t="shared" si="7"/>
        <v>1410</v>
      </c>
      <c r="O92" s="8">
        <f t="shared" si="8"/>
        <v>50760</v>
      </c>
      <c r="P92" s="8">
        <f t="shared" si="11"/>
        <v>4230</v>
      </c>
    </row>
    <row r="93" spans="2:16" ht="24" x14ac:dyDescent="0.25">
      <c r="D93" s="6">
        <v>92</v>
      </c>
      <c r="E93" s="6" t="s">
        <v>266</v>
      </c>
      <c r="F93" s="6" t="s">
        <v>93</v>
      </c>
      <c r="G93" s="6" t="s">
        <v>212</v>
      </c>
      <c r="H93" s="6" t="s">
        <v>238</v>
      </c>
      <c r="I93" s="7">
        <v>20</v>
      </c>
      <c r="J93" s="15">
        <f t="shared" si="6"/>
        <v>720</v>
      </c>
      <c r="K93" s="15">
        <f t="shared" si="9"/>
        <v>20</v>
      </c>
      <c r="L93" s="15">
        <f t="shared" si="10"/>
        <v>60</v>
      </c>
      <c r="M93" s="8">
        <v>18.66</v>
      </c>
      <c r="N93" s="8">
        <f t="shared" si="7"/>
        <v>373.2</v>
      </c>
      <c r="O93" s="8">
        <f t="shared" si="8"/>
        <v>13435.2</v>
      </c>
      <c r="P93" s="8">
        <f t="shared" si="11"/>
        <v>1119.5999999999999</v>
      </c>
    </row>
    <row r="94" spans="2:16" s="2" customFormat="1" ht="72" x14ac:dyDescent="0.25">
      <c r="D94" s="13">
        <v>93</v>
      </c>
      <c r="E94" s="6" t="s">
        <v>305</v>
      </c>
      <c r="F94" s="6" t="s">
        <v>103</v>
      </c>
      <c r="G94" s="6" t="s">
        <v>123</v>
      </c>
      <c r="H94" s="6" t="s">
        <v>121</v>
      </c>
      <c r="I94" s="7">
        <v>200</v>
      </c>
      <c r="J94" s="15">
        <f t="shared" si="6"/>
        <v>7200</v>
      </c>
      <c r="K94" s="15">
        <f t="shared" si="9"/>
        <v>200</v>
      </c>
      <c r="L94" s="15">
        <f t="shared" si="10"/>
        <v>600</v>
      </c>
      <c r="M94" s="8">
        <v>16</v>
      </c>
      <c r="N94" s="8">
        <f t="shared" si="7"/>
        <v>3200</v>
      </c>
      <c r="O94" s="8">
        <f t="shared" si="8"/>
        <v>115200</v>
      </c>
      <c r="P94" s="8">
        <f t="shared" si="11"/>
        <v>9600</v>
      </c>
    </row>
    <row r="95" spans="2:16" x14ac:dyDescent="0.25">
      <c r="D95" s="6">
        <v>94</v>
      </c>
      <c r="E95" s="6" t="s">
        <v>117</v>
      </c>
      <c r="F95" s="6" t="s">
        <v>94</v>
      </c>
      <c r="G95" s="6" t="s">
        <v>213</v>
      </c>
      <c r="H95" s="6" t="s">
        <v>237</v>
      </c>
      <c r="I95" s="7">
        <v>30</v>
      </c>
      <c r="J95" s="15">
        <f t="shared" si="6"/>
        <v>1080</v>
      </c>
      <c r="K95" s="15">
        <f t="shared" si="9"/>
        <v>30</v>
      </c>
      <c r="L95" s="15">
        <f t="shared" si="10"/>
        <v>90</v>
      </c>
      <c r="M95" s="8">
        <v>2.17</v>
      </c>
      <c r="N95" s="8">
        <f t="shared" si="7"/>
        <v>65.099999999999994</v>
      </c>
      <c r="O95" s="8">
        <f t="shared" si="8"/>
        <v>2343.6</v>
      </c>
      <c r="P95" s="8">
        <f t="shared" si="11"/>
        <v>195.29999999999998</v>
      </c>
    </row>
    <row r="96" spans="2:16" x14ac:dyDescent="0.25">
      <c r="D96" s="13">
        <v>95</v>
      </c>
      <c r="E96" s="6" t="s">
        <v>52</v>
      </c>
      <c r="F96" s="6" t="s">
        <v>94</v>
      </c>
      <c r="G96" s="6" t="s">
        <v>214</v>
      </c>
      <c r="H96" s="6" t="s">
        <v>237</v>
      </c>
      <c r="I96" s="7">
        <v>30</v>
      </c>
      <c r="J96" s="15">
        <f t="shared" si="6"/>
        <v>1080</v>
      </c>
      <c r="K96" s="15">
        <f t="shared" si="9"/>
        <v>30</v>
      </c>
      <c r="L96" s="15">
        <f t="shared" si="10"/>
        <v>90</v>
      </c>
      <c r="M96" s="8">
        <v>5.56</v>
      </c>
      <c r="N96" s="8">
        <f t="shared" si="7"/>
        <v>166.79999999999998</v>
      </c>
      <c r="O96" s="8">
        <f t="shared" si="8"/>
        <v>6004.7999999999993</v>
      </c>
      <c r="P96" s="8">
        <f t="shared" si="11"/>
        <v>500.4</v>
      </c>
    </row>
    <row r="97" spans="4:16" x14ac:dyDescent="0.25">
      <c r="D97" s="6">
        <v>96</v>
      </c>
      <c r="E97" s="6" t="s">
        <v>26</v>
      </c>
      <c r="F97" s="6" t="s">
        <v>95</v>
      </c>
      <c r="G97" s="6" t="s">
        <v>215</v>
      </c>
      <c r="H97" s="6" t="s">
        <v>238</v>
      </c>
      <c r="I97" s="7">
        <v>30</v>
      </c>
      <c r="J97" s="15">
        <f t="shared" si="6"/>
        <v>1080</v>
      </c>
      <c r="K97" s="15">
        <f t="shared" si="9"/>
        <v>30</v>
      </c>
      <c r="L97" s="15">
        <f t="shared" si="10"/>
        <v>90</v>
      </c>
      <c r="M97" s="8">
        <v>25.86</v>
      </c>
      <c r="N97" s="8">
        <f t="shared" si="7"/>
        <v>775.8</v>
      </c>
      <c r="O97" s="8">
        <f t="shared" si="8"/>
        <v>27928.799999999999</v>
      </c>
      <c r="P97" s="8">
        <f t="shared" si="11"/>
        <v>2327.4</v>
      </c>
    </row>
    <row r="98" spans="4:16" x14ac:dyDescent="0.25">
      <c r="D98" s="13">
        <v>97</v>
      </c>
      <c r="E98" s="6" t="s">
        <v>306</v>
      </c>
      <c r="F98" s="6" t="s">
        <v>60</v>
      </c>
      <c r="G98" s="6" t="s">
        <v>253</v>
      </c>
      <c r="H98" s="6" t="s">
        <v>238</v>
      </c>
      <c r="I98" s="7">
        <v>16</v>
      </c>
      <c r="J98" s="15">
        <f t="shared" si="6"/>
        <v>576</v>
      </c>
      <c r="K98" s="15">
        <f t="shared" si="9"/>
        <v>16</v>
      </c>
      <c r="L98" s="15">
        <f t="shared" si="10"/>
        <v>48</v>
      </c>
      <c r="M98" s="8">
        <v>1388.36</v>
      </c>
      <c r="N98" s="8">
        <f t="shared" si="7"/>
        <v>22213.759999999998</v>
      </c>
      <c r="O98" s="8">
        <f t="shared" si="8"/>
        <v>799695.35999999999</v>
      </c>
      <c r="P98" s="8">
        <f t="shared" si="11"/>
        <v>66641.279999999999</v>
      </c>
    </row>
    <row r="99" spans="4:16" x14ac:dyDescent="0.25">
      <c r="D99" s="6">
        <v>98</v>
      </c>
      <c r="E99" s="6" t="s">
        <v>27</v>
      </c>
      <c r="F99" s="6" t="s">
        <v>96</v>
      </c>
      <c r="G99" s="6" t="s">
        <v>216</v>
      </c>
      <c r="H99" s="6" t="s">
        <v>238</v>
      </c>
      <c r="I99" s="7">
        <v>250</v>
      </c>
      <c r="J99" s="15">
        <f t="shared" si="6"/>
        <v>9000</v>
      </c>
      <c r="K99" s="15">
        <f t="shared" si="9"/>
        <v>250</v>
      </c>
      <c r="L99" s="15">
        <f t="shared" si="10"/>
        <v>750</v>
      </c>
      <c r="M99" s="8">
        <v>13.07</v>
      </c>
      <c r="N99" s="8">
        <f t="shared" si="7"/>
        <v>3267.5</v>
      </c>
      <c r="O99" s="8">
        <f t="shared" si="8"/>
        <v>117630</v>
      </c>
      <c r="P99" s="8">
        <f t="shared" si="11"/>
        <v>9802.5</v>
      </c>
    </row>
    <row r="100" spans="4:16" ht="24" x14ac:dyDescent="0.25">
      <c r="D100" s="13">
        <v>99</v>
      </c>
      <c r="E100" s="6" t="s">
        <v>218</v>
      </c>
      <c r="F100" s="6" t="s">
        <v>65</v>
      </c>
      <c r="G100" s="6" t="s">
        <v>217</v>
      </c>
      <c r="H100" s="6" t="s">
        <v>237</v>
      </c>
      <c r="I100" s="7">
        <v>1260</v>
      </c>
      <c r="J100" s="15">
        <f t="shared" si="6"/>
        <v>45360</v>
      </c>
      <c r="K100" s="15">
        <f t="shared" si="9"/>
        <v>1260</v>
      </c>
      <c r="L100" s="15">
        <f t="shared" si="10"/>
        <v>3780</v>
      </c>
      <c r="M100" s="8">
        <v>1.78</v>
      </c>
      <c r="N100" s="8">
        <f t="shared" si="7"/>
        <v>2242.8000000000002</v>
      </c>
      <c r="O100" s="8">
        <f t="shared" si="8"/>
        <v>80740.800000000003</v>
      </c>
      <c r="P100" s="8">
        <f t="shared" si="11"/>
        <v>6728.4000000000005</v>
      </c>
    </row>
    <row r="101" spans="4:16" x14ac:dyDescent="0.25">
      <c r="D101" s="6">
        <v>100</v>
      </c>
      <c r="E101" s="6" t="s">
        <v>28</v>
      </c>
      <c r="F101" s="6" t="s">
        <v>97</v>
      </c>
      <c r="G101" s="6" t="s">
        <v>219</v>
      </c>
      <c r="H101" s="6" t="s">
        <v>237</v>
      </c>
      <c r="I101" s="7">
        <v>20</v>
      </c>
      <c r="J101" s="15">
        <f t="shared" si="6"/>
        <v>720</v>
      </c>
      <c r="K101" s="15">
        <f t="shared" si="9"/>
        <v>20</v>
      </c>
      <c r="L101" s="15">
        <f t="shared" si="10"/>
        <v>60</v>
      </c>
      <c r="M101" s="8">
        <v>27.94</v>
      </c>
      <c r="N101" s="8">
        <f t="shared" si="7"/>
        <v>558.80000000000007</v>
      </c>
      <c r="O101" s="8">
        <f t="shared" si="8"/>
        <v>20116.8</v>
      </c>
      <c r="P101" s="8">
        <f t="shared" si="11"/>
        <v>1676.4</v>
      </c>
    </row>
    <row r="102" spans="4:16" ht="240" x14ac:dyDescent="0.25">
      <c r="D102" s="13">
        <v>101</v>
      </c>
      <c r="E102" s="6" t="s">
        <v>307</v>
      </c>
      <c r="F102" s="6" t="s">
        <v>71</v>
      </c>
      <c r="G102" s="6" t="s">
        <v>311</v>
      </c>
      <c r="H102" s="6" t="s">
        <v>238</v>
      </c>
      <c r="I102" s="7">
        <v>300</v>
      </c>
      <c r="J102" s="15">
        <f t="shared" si="6"/>
        <v>10800</v>
      </c>
      <c r="K102" s="15">
        <f t="shared" si="9"/>
        <v>300</v>
      </c>
      <c r="L102" s="15">
        <f t="shared" si="10"/>
        <v>900</v>
      </c>
      <c r="M102" s="8">
        <v>10.130000000000001</v>
      </c>
      <c r="N102" s="8">
        <f t="shared" si="7"/>
        <v>3039.0000000000005</v>
      </c>
      <c r="O102" s="8">
        <f t="shared" si="8"/>
        <v>109404.00000000001</v>
      </c>
      <c r="P102" s="8">
        <f t="shared" si="11"/>
        <v>9117</v>
      </c>
    </row>
    <row r="103" spans="4:16" s="2" customFormat="1" ht="84" x14ac:dyDescent="0.25">
      <c r="D103" s="6">
        <v>102</v>
      </c>
      <c r="E103" s="6" t="s">
        <v>308</v>
      </c>
      <c r="F103" s="6" t="s">
        <v>102</v>
      </c>
      <c r="G103" s="6" t="s">
        <v>122</v>
      </c>
      <c r="H103" s="6" t="s">
        <v>126</v>
      </c>
      <c r="I103" s="7">
        <v>200</v>
      </c>
      <c r="J103" s="15">
        <f t="shared" si="6"/>
        <v>7200</v>
      </c>
      <c r="K103" s="15">
        <v>100</v>
      </c>
      <c r="L103" s="15">
        <f t="shared" si="10"/>
        <v>300</v>
      </c>
      <c r="M103" s="8">
        <v>570</v>
      </c>
      <c r="N103" s="8">
        <f t="shared" si="7"/>
        <v>114000</v>
      </c>
      <c r="O103" s="8">
        <f>M103*J103</f>
        <v>4104000</v>
      </c>
      <c r="P103" s="8">
        <f t="shared" si="11"/>
        <v>171000</v>
      </c>
    </row>
    <row r="104" spans="4:16" ht="24" x14ac:dyDescent="0.25">
      <c r="D104" s="13">
        <v>103</v>
      </c>
      <c r="E104" s="6" t="s">
        <v>267</v>
      </c>
      <c r="F104" s="6" t="s">
        <v>79</v>
      </c>
      <c r="G104" s="6" t="s">
        <v>220</v>
      </c>
      <c r="H104" s="6" t="s">
        <v>238</v>
      </c>
      <c r="I104" s="7">
        <v>150</v>
      </c>
      <c r="J104" s="15">
        <f t="shared" si="6"/>
        <v>5400</v>
      </c>
      <c r="K104" s="15">
        <f t="shared" si="9"/>
        <v>150</v>
      </c>
      <c r="L104" s="15">
        <f t="shared" si="10"/>
        <v>450</v>
      </c>
      <c r="M104" s="8">
        <v>13.07</v>
      </c>
      <c r="N104" s="8">
        <f t="shared" si="7"/>
        <v>1960.5</v>
      </c>
      <c r="O104" s="8">
        <f t="shared" si="8"/>
        <v>70578</v>
      </c>
      <c r="P104" s="8">
        <f t="shared" si="11"/>
        <v>5881.5</v>
      </c>
    </row>
    <row r="105" spans="4:16" ht="23.25" customHeight="1" x14ac:dyDescent="0.25">
      <c r="D105" s="6">
        <v>104</v>
      </c>
      <c r="E105" s="6" t="s">
        <v>221</v>
      </c>
      <c r="F105" s="6" t="s">
        <v>88</v>
      </c>
      <c r="G105" s="6" t="s">
        <v>222</v>
      </c>
      <c r="H105" s="6" t="s">
        <v>238</v>
      </c>
      <c r="I105" s="7">
        <v>200</v>
      </c>
      <c r="J105" s="15">
        <f t="shared" si="6"/>
        <v>7200</v>
      </c>
      <c r="K105" s="15">
        <f t="shared" si="9"/>
        <v>200</v>
      </c>
      <c r="L105" s="15">
        <f t="shared" si="10"/>
        <v>600</v>
      </c>
      <c r="M105" s="8">
        <v>3.14</v>
      </c>
      <c r="N105" s="8">
        <f t="shared" si="7"/>
        <v>628</v>
      </c>
      <c r="O105" s="8">
        <f t="shared" si="8"/>
        <v>22608</v>
      </c>
      <c r="P105" s="8">
        <f t="shared" si="11"/>
        <v>1884</v>
      </c>
    </row>
    <row r="106" spans="4:16" x14ac:dyDescent="0.25">
      <c r="D106" s="13">
        <v>105</v>
      </c>
      <c r="E106" s="6" t="s">
        <v>223</v>
      </c>
      <c r="F106" s="6" t="s">
        <v>98</v>
      </c>
      <c r="G106" s="6" t="s">
        <v>224</v>
      </c>
      <c r="H106" s="6" t="s">
        <v>234</v>
      </c>
      <c r="I106" s="7">
        <v>100</v>
      </c>
      <c r="J106" s="15">
        <f t="shared" si="6"/>
        <v>3600</v>
      </c>
      <c r="K106" s="15">
        <f t="shared" si="9"/>
        <v>100</v>
      </c>
      <c r="L106" s="15">
        <f t="shared" si="10"/>
        <v>300</v>
      </c>
      <c r="M106" s="8">
        <v>0.76</v>
      </c>
      <c r="N106" s="8">
        <f t="shared" si="7"/>
        <v>76</v>
      </c>
      <c r="O106" s="8">
        <f t="shared" si="8"/>
        <v>2736</v>
      </c>
      <c r="P106" s="8">
        <f t="shared" si="11"/>
        <v>228</v>
      </c>
    </row>
    <row r="107" spans="4:16" ht="24" x14ac:dyDescent="0.25">
      <c r="D107" s="6">
        <v>106</v>
      </c>
      <c r="E107" s="6" t="s">
        <v>225</v>
      </c>
      <c r="F107" s="6" t="s">
        <v>70</v>
      </c>
      <c r="G107" s="6" t="s">
        <v>226</v>
      </c>
      <c r="H107" s="6" t="s">
        <v>238</v>
      </c>
      <c r="I107" s="7">
        <v>200</v>
      </c>
      <c r="J107" s="15">
        <f t="shared" si="6"/>
        <v>7200</v>
      </c>
      <c r="K107" s="15">
        <f t="shared" si="9"/>
        <v>200</v>
      </c>
      <c r="L107" s="15">
        <f t="shared" si="10"/>
        <v>600</v>
      </c>
      <c r="M107" s="8">
        <v>121.81</v>
      </c>
      <c r="N107" s="8">
        <f t="shared" si="7"/>
        <v>24362</v>
      </c>
      <c r="O107" s="8">
        <f t="shared" si="8"/>
        <v>877032</v>
      </c>
      <c r="P107" s="8">
        <f t="shared" si="11"/>
        <v>73086</v>
      </c>
    </row>
    <row r="108" spans="4:16" x14ac:dyDescent="0.25">
      <c r="D108" s="13">
        <v>107</v>
      </c>
      <c r="E108" s="6" t="s">
        <v>268</v>
      </c>
      <c r="F108" s="6" t="s">
        <v>87</v>
      </c>
      <c r="G108" s="6" t="s">
        <v>227</v>
      </c>
      <c r="H108" s="6" t="s">
        <v>237</v>
      </c>
      <c r="I108" s="7">
        <v>50</v>
      </c>
      <c r="J108" s="15">
        <f t="shared" si="6"/>
        <v>1800</v>
      </c>
      <c r="K108" s="15">
        <f t="shared" si="9"/>
        <v>50</v>
      </c>
      <c r="L108" s="15">
        <f t="shared" si="10"/>
        <v>150</v>
      </c>
      <c r="M108" s="8">
        <v>16.100000000000001</v>
      </c>
      <c r="N108" s="8">
        <f t="shared" si="7"/>
        <v>805.00000000000011</v>
      </c>
      <c r="O108" s="8">
        <f t="shared" si="8"/>
        <v>28980.000000000004</v>
      </c>
      <c r="P108" s="8">
        <f t="shared" si="11"/>
        <v>2415</v>
      </c>
    </row>
    <row r="109" spans="4:16" x14ac:dyDescent="0.25">
      <c r="D109" s="6">
        <v>108</v>
      </c>
      <c r="E109" s="6" t="s">
        <v>53</v>
      </c>
      <c r="F109" s="6" t="s">
        <v>114</v>
      </c>
      <c r="G109" s="6" t="s">
        <v>228</v>
      </c>
      <c r="H109" s="6" t="s">
        <v>238</v>
      </c>
      <c r="I109" s="7">
        <v>30</v>
      </c>
      <c r="J109" s="15">
        <f t="shared" si="6"/>
        <v>1080</v>
      </c>
      <c r="K109" s="15">
        <f t="shared" si="9"/>
        <v>30</v>
      </c>
      <c r="L109" s="15">
        <f t="shared" si="10"/>
        <v>90</v>
      </c>
      <c r="M109" s="8">
        <v>49.74</v>
      </c>
      <c r="N109" s="8">
        <f t="shared" si="7"/>
        <v>1492.2</v>
      </c>
      <c r="O109" s="8">
        <f t="shared" si="8"/>
        <v>53719.200000000004</v>
      </c>
      <c r="P109" s="8">
        <f t="shared" si="11"/>
        <v>4476.6000000000004</v>
      </c>
    </row>
    <row r="110" spans="4:16" ht="24" x14ac:dyDescent="0.25">
      <c r="D110" s="13">
        <v>109</v>
      </c>
      <c r="E110" s="6" t="s">
        <v>312</v>
      </c>
      <c r="F110" s="6" t="s">
        <v>91</v>
      </c>
      <c r="G110" s="6" t="s">
        <v>229</v>
      </c>
      <c r="H110" s="6" t="s">
        <v>245</v>
      </c>
      <c r="I110" s="7">
        <v>15</v>
      </c>
      <c r="J110" s="15">
        <f t="shared" si="6"/>
        <v>540</v>
      </c>
      <c r="K110" s="15">
        <f t="shared" si="9"/>
        <v>15</v>
      </c>
      <c r="L110" s="15">
        <f t="shared" si="10"/>
        <v>45</v>
      </c>
      <c r="M110" s="8">
        <v>55.98</v>
      </c>
      <c r="N110" s="8">
        <f t="shared" si="7"/>
        <v>839.69999999999993</v>
      </c>
      <c r="O110" s="8">
        <f t="shared" si="8"/>
        <v>30229.199999999997</v>
      </c>
      <c r="P110" s="8">
        <f t="shared" si="11"/>
        <v>2519.1</v>
      </c>
    </row>
    <row r="111" spans="4:16" x14ac:dyDescent="0.25">
      <c r="D111" s="6">
        <v>110</v>
      </c>
      <c r="E111" s="6" t="s">
        <v>29</v>
      </c>
      <c r="F111" s="6" t="s">
        <v>99</v>
      </c>
      <c r="G111" s="6" t="s">
        <v>230</v>
      </c>
      <c r="H111" s="6" t="s">
        <v>238</v>
      </c>
      <c r="I111" s="7">
        <v>50</v>
      </c>
      <c r="J111" s="15">
        <f t="shared" si="6"/>
        <v>1800</v>
      </c>
      <c r="K111" s="15">
        <f t="shared" si="9"/>
        <v>50</v>
      </c>
      <c r="L111" s="15">
        <f t="shared" si="10"/>
        <v>150</v>
      </c>
      <c r="M111" s="8">
        <v>15.9</v>
      </c>
      <c r="N111" s="8">
        <f t="shared" si="7"/>
        <v>795</v>
      </c>
      <c r="O111" s="8">
        <f t="shared" si="8"/>
        <v>28620</v>
      </c>
      <c r="P111" s="8">
        <f t="shared" si="11"/>
        <v>2385</v>
      </c>
    </row>
    <row r="112" spans="4:16" x14ac:dyDescent="0.25">
      <c r="D112" s="13">
        <v>111</v>
      </c>
      <c r="E112" s="6" t="s">
        <v>54</v>
      </c>
      <c r="F112" s="6" t="s">
        <v>110</v>
      </c>
      <c r="G112" s="6" t="s">
        <v>231</v>
      </c>
      <c r="H112" s="6" t="s">
        <v>238</v>
      </c>
      <c r="I112" s="7">
        <v>10</v>
      </c>
      <c r="J112" s="15">
        <f t="shared" si="6"/>
        <v>360</v>
      </c>
      <c r="K112" s="15">
        <f t="shared" si="9"/>
        <v>10</v>
      </c>
      <c r="L112" s="15">
        <f t="shared" si="10"/>
        <v>30</v>
      </c>
      <c r="M112" s="10">
        <v>15.76</v>
      </c>
      <c r="N112" s="8">
        <f t="shared" si="7"/>
        <v>157.6</v>
      </c>
      <c r="O112" s="8">
        <f t="shared" si="8"/>
        <v>5673.6</v>
      </c>
      <c r="P112" s="8">
        <f t="shared" si="11"/>
        <v>472.8</v>
      </c>
    </row>
    <row r="113" spans="1:16" x14ac:dyDescent="0.25">
      <c r="D113" s="6">
        <v>112</v>
      </c>
      <c r="E113" s="6" t="s">
        <v>30</v>
      </c>
      <c r="F113" s="6" t="s">
        <v>100</v>
      </c>
      <c r="G113" s="6" t="s">
        <v>232</v>
      </c>
      <c r="H113" s="6" t="s">
        <v>238</v>
      </c>
      <c r="I113" s="7">
        <v>20</v>
      </c>
      <c r="J113" s="15">
        <f t="shared" si="6"/>
        <v>720</v>
      </c>
      <c r="K113" s="15">
        <f t="shared" si="9"/>
        <v>20</v>
      </c>
      <c r="L113" s="15">
        <f t="shared" si="10"/>
        <v>60</v>
      </c>
      <c r="M113" s="8">
        <v>428.51</v>
      </c>
      <c r="N113" s="8">
        <f t="shared" si="7"/>
        <v>8570.2000000000007</v>
      </c>
      <c r="O113" s="8">
        <f t="shared" si="8"/>
        <v>308527.2</v>
      </c>
      <c r="P113" s="8">
        <f t="shared" si="11"/>
        <v>25710.6</v>
      </c>
    </row>
    <row r="114" spans="1:16" x14ac:dyDescent="0.25">
      <c r="D114" s="13">
        <v>113</v>
      </c>
      <c r="E114" s="6" t="s">
        <v>55</v>
      </c>
      <c r="F114" s="6" t="s">
        <v>74</v>
      </c>
      <c r="G114" s="6" t="s">
        <v>233</v>
      </c>
      <c r="H114" s="6" t="s">
        <v>238</v>
      </c>
      <c r="I114" s="7">
        <v>40</v>
      </c>
      <c r="J114" s="15">
        <f t="shared" si="6"/>
        <v>1440</v>
      </c>
      <c r="K114" s="15">
        <f t="shared" si="9"/>
        <v>40</v>
      </c>
      <c r="L114" s="15">
        <f t="shared" si="10"/>
        <v>120</v>
      </c>
      <c r="M114" s="10">
        <v>70.53</v>
      </c>
      <c r="N114" s="8">
        <f t="shared" si="7"/>
        <v>2821.2</v>
      </c>
      <c r="O114" s="8">
        <f t="shared" si="8"/>
        <v>101563.2</v>
      </c>
      <c r="P114" s="8">
        <f t="shared" si="11"/>
        <v>8463.6</v>
      </c>
    </row>
    <row r="115" spans="1:16" ht="228" x14ac:dyDescent="0.25">
      <c r="D115" s="6">
        <v>114</v>
      </c>
      <c r="E115" s="6" t="s">
        <v>310</v>
      </c>
      <c r="F115" s="6" t="s">
        <v>71</v>
      </c>
      <c r="G115" s="6" t="s">
        <v>309</v>
      </c>
      <c r="H115" s="6" t="s">
        <v>238</v>
      </c>
      <c r="I115" s="7">
        <v>100</v>
      </c>
      <c r="J115" s="15">
        <f t="shared" si="6"/>
        <v>3600</v>
      </c>
      <c r="K115" s="15">
        <f t="shared" si="9"/>
        <v>100</v>
      </c>
      <c r="L115" s="15">
        <f t="shared" si="10"/>
        <v>300</v>
      </c>
      <c r="M115" s="8">
        <v>6.97</v>
      </c>
      <c r="N115" s="8">
        <f t="shared" si="7"/>
        <v>697</v>
      </c>
      <c r="O115" s="8">
        <f t="shared" si="8"/>
        <v>25092</v>
      </c>
      <c r="P115" s="8">
        <f t="shared" si="11"/>
        <v>2091</v>
      </c>
    </row>
    <row r="116" spans="1:16" s="22" customFormat="1" ht="22.5" customHeight="1" x14ac:dyDescent="0.25">
      <c r="A116" s="23" t="s">
        <v>258</v>
      </c>
      <c r="B116" s="24"/>
      <c r="C116" s="24"/>
      <c r="D116" s="24"/>
      <c r="E116" s="24"/>
      <c r="F116" s="24"/>
      <c r="G116" s="24"/>
      <c r="H116" s="24"/>
      <c r="I116" s="24"/>
      <c r="J116" s="24"/>
      <c r="K116" s="24"/>
      <c r="L116" s="24"/>
      <c r="M116" s="24"/>
      <c r="N116" s="20">
        <f>SUM(N2:N115)</f>
        <v>850532.73000000021</v>
      </c>
      <c r="O116" s="21"/>
      <c r="P116" s="21"/>
    </row>
    <row r="117" spans="1:16" s="22" customFormat="1" ht="22.5" customHeight="1" x14ac:dyDescent="0.25">
      <c r="A117" s="25" t="s">
        <v>259</v>
      </c>
      <c r="B117" s="26"/>
      <c r="C117" s="26"/>
      <c r="D117" s="26"/>
      <c r="E117" s="26"/>
      <c r="F117" s="26"/>
      <c r="G117" s="26"/>
      <c r="H117" s="26"/>
      <c r="I117" s="26"/>
      <c r="J117" s="26"/>
      <c r="K117" s="26"/>
      <c r="L117" s="26"/>
      <c r="M117" s="26"/>
      <c r="N117" s="21"/>
      <c r="O117" s="20">
        <f>SUM(O2:O115)</f>
        <v>30619178.280000005</v>
      </c>
      <c r="P117" s="21"/>
    </row>
  </sheetData>
  <autoFilter ref="D1:P115" xr:uid="{82FF7F09-76D2-4732-AFCE-C7DE36ADF83C}"/>
  <sortState xmlns:xlrd2="http://schemas.microsoft.com/office/spreadsheetml/2017/richdata2" ref="A2:M115">
    <sortCondition ref="E2:E115"/>
  </sortState>
  <mergeCells count="2">
    <mergeCell ref="A116:M116"/>
    <mergeCell ref="A117:M117"/>
  </mergeCells>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mateir</dc:creator>
  <cp:lastModifiedBy>Capita Raluca</cp:lastModifiedBy>
  <cp:lastPrinted>2025-11-24T12:44:13Z</cp:lastPrinted>
  <dcterms:created xsi:type="dcterms:W3CDTF">2025-10-09T07:59:51Z</dcterms:created>
  <dcterms:modified xsi:type="dcterms:W3CDTF">2026-01-13T07:11:39Z</dcterms:modified>
</cp:coreProperties>
</file>