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P:\Achizitii\1AA LICITEK\2026 Licitek\LD_Consumabile medicale 3 _fire, vacutainere\Documentatie de initiere a procedurii\TD_Consumabile_Medicale_3\"/>
    </mc:Choice>
  </mc:AlternateContent>
  <xr:revisionPtr revIDLastSave="0" documentId="13_ncr:1_{F1818205-D737-4334-98FA-5E744DE932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 2_09062026" sheetId="5" r:id="rId1"/>
  </sheets>
  <definedNames>
    <definedName name="_Hlk221521364" localSheetId="0">'Anexa 2_09062026'!#REF!</definedName>
    <definedName name="_Hlk221599166" localSheetId="0">'Anexa 2_09062026'!#REF!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6" i="5" l="1"/>
  <c r="H136" i="5"/>
  <c r="G137" i="5"/>
  <c r="H137" i="5"/>
  <c r="G138" i="5"/>
  <c r="H138" i="5"/>
  <c r="G139" i="5"/>
  <c r="H139" i="5"/>
  <c r="G140" i="5"/>
  <c r="H140" i="5"/>
  <c r="G141" i="5"/>
  <c r="H141" i="5"/>
  <c r="G142" i="5"/>
  <c r="H142" i="5"/>
  <c r="L137" i="5"/>
  <c r="M137" i="5"/>
  <c r="I136" i="5"/>
  <c r="M136" i="5" s="1"/>
  <c r="I137" i="5"/>
  <c r="I138" i="5"/>
  <c r="L138" i="5" s="1"/>
  <c r="I139" i="5"/>
  <c r="L139" i="5" s="1"/>
  <c r="I140" i="5"/>
  <c r="L140" i="5" s="1"/>
  <c r="I141" i="5"/>
  <c r="M141" i="5" s="1"/>
  <c r="I142" i="5"/>
  <c r="L142" i="5" s="1"/>
  <c r="I135" i="5"/>
  <c r="L135" i="5" s="1"/>
  <c r="H135" i="5"/>
  <c r="G135" i="5"/>
  <c r="M142" i="5" l="1"/>
  <c r="G134" i="5"/>
  <c r="H134" i="5"/>
  <c r="M135" i="5"/>
  <c r="I134" i="5"/>
  <c r="L141" i="5"/>
  <c r="M140" i="5"/>
  <c r="L136" i="5"/>
  <c r="L134" i="5" s="1"/>
  <c r="M139" i="5"/>
  <c r="M138" i="5"/>
  <c r="L133" i="5"/>
  <c r="I133" i="5"/>
  <c r="M133" i="5" s="1"/>
  <c r="H133" i="5"/>
  <c r="G133" i="5"/>
  <c r="I132" i="5"/>
  <c r="M132" i="5" s="1"/>
  <c r="H132" i="5"/>
  <c r="G132" i="5"/>
  <c r="I130" i="5"/>
  <c r="M130" i="5" s="1"/>
  <c r="H130" i="5"/>
  <c r="G130" i="5"/>
  <c r="I129" i="5"/>
  <c r="L129" i="5" s="1"/>
  <c r="H129" i="5"/>
  <c r="G129" i="5"/>
  <c r="I127" i="5"/>
  <c r="L127" i="5" s="1"/>
  <c r="H127" i="5"/>
  <c r="G127" i="5"/>
  <c r="I126" i="5"/>
  <c r="L126" i="5" s="1"/>
  <c r="H126" i="5"/>
  <c r="G126" i="5"/>
  <c r="I125" i="5"/>
  <c r="L125" i="5" s="1"/>
  <c r="H125" i="5"/>
  <c r="G125" i="5"/>
  <c r="I124" i="5"/>
  <c r="M124" i="5" s="1"/>
  <c r="H124" i="5"/>
  <c r="G124" i="5"/>
  <c r="I123" i="5"/>
  <c r="M123" i="5" s="1"/>
  <c r="H123" i="5"/>
  <c r="G123" i="5"/>
  <c r="I122" i="5"/>
  <c r="M122" i="5" s="1"/>
  <c r="H122" i="5"/>
  <c r="G122" i="5"/>
  <c r="I121" i="5"/>
  <c r="L121" i="5" s="1"/>
  <c r="H121" i="5"/>
  <c r="G121" i="5"/>
  <c r="I120" i="5"/>
  <c r="L120" i="5" s="1"/>
  <c r="H120" i="5"/>
  <c r="G120" i="5"/>
  <c r="I118" i="5"/>
  <c r="M118" i="5" s="1"/>
  <c r="H118" i="5"/>
  <c r="G118" i="5"/>
  <c r="I117" i="5"/>
  <c r="L117" i="5" s="1"/>
  <c r="H117" i="5"/>
  <c r="G117" i="5"/>
  <c r="I116" i="5"/>
  <c r="L116" i="5" s="1"/>
  <c r="H116" i="5"/>
  <c r="G116" i="5"/>
  <c r="I115" i="5"/>
  <c r="M115" i="5" s="1"/>
  <c r="H115" i="5"/>
  <c r="G115" i="5"/>
  <c r="I113" i="5"/>
  <c r="M113" i="5" s="1"/>
  <c r="M112" i="5" s="1"/>
  <c r="H113" i="5"/>
  <c r="H112" i="5" s="1"/>
  <c r="G113" i="5"/>
  <c r="G112" i="5" s="1"/>
  <c r="I111" i="5"/>
  <c r="L111" i="5" s="1"/>
  <c r="L110" i="5" s="1"/>
  <c r="H111" i="5"/>
  <c r="H110" i="5" s="1"/>
  <c r="G111" i="5"/>
  <c r="G110" i="5" s="1"/>
  <c r="I109" i="5"/>
  <c r="I108" i="5" s="1"/>
  <c r="H109" i="5"/>
  <c r="H108" i="5" s="1"/>
  <c r="G109" i="5"/>
  <c r="G108" i="5" s="1"/>
  <c r="I107" i="5"/>
  <c r="M107" i="5" s="1"/>
  <c r="M106" i="5" s="1"/>
  <c r="H107" i="5"/>
  <c r="H106" i="5" s="1"/>
  <c r="G107" i="5"/>
  <c r="G106" i="5" s="1"/>
  <c r="I105" i="5"/>
  <c r="L105" i="5" s="1"/>
  <c r="L104" i="5" s="1"/>
  <c r="H105" i="5"/>
  <c r="H104" i="5" s="1"/>
  <c r="G105" i="5"/>
  <c r="G104" i="5"/>
  <c r="I103" i="5"/>
  <c r="L103" i="5" s="1"/>
  <c r="H103" i="5"/>
  <c r="G103" i="5"/>
  <c r="I102" i="5"/>
  <c r="M102" i="5" s="1"/>
  <c r="H102" i="5"/>
  <c r="G102" i="5"/>
  <c r="I101" i="5"/>
  <c r="M101" i="5" s="1"/>
  <c r="H101" i="5"/>
  <c r="G101" i="5"/>
  <c r="I100" i="5"/>
  <c r="M100" i="5" s="1"/>
  <c r="H100" i="5"/>
  <c r="G100" i="5"/>
  <c r="I99" i="5"/>
  <c r="M99" i="5" s="1"/>
  <c r="H99" i="5"/>
  <c r="G99" i="5"/>
  <c r="I98" i="5"/>
  <c r="M98" i="5" s="1"/>
  <c r="H98" i="5"/>
  <c r="G98" i="5"/>
  <c r="I97" i="5"/>
  <c r="M97" i="5" s="1"/>
  <c r="H97" i="5"/>
  <c r="G97" i="5"/>
  <c r="I96" i="5"/>
  <c r="L96" i="5" s="1"/>
  <c r="H96" i="5"/>
  <c r="G96" i="5"/>
  <c r="I94" i="5"/>
  <c r="M94" i="5" s="1"/>
  <c r="H94" i="5"/>
  <c r="G94" i="5"/>
  <c r="L93" i="5"/>
  <c r="I93" i="5"/>
  <c r="M93" i="5" s="1"/>
  <c r="H93" i="5"/>
  <c r="G93" i="5"/>
  <c r="I92" i="5"/>
  <c r="L92" i="5" s="1"/>
  <c r="H92" i="5"/>
  <c r="G92" i="5"/>
  <c r="I91" i="5"/>
  <c r="M91" i="5" s="1"/>
  <c r="H91" i="5"/>
  <c r="G91" i="5"/>
  <c r="I89" i="5"/>
  <c r="M89" i="5" s="1"/>
  <c r="H89" i="5"/>
  <c r="G89" i="5"/>
  <c r="I88" i="5"/>
  <c r="L88" i="5" s="1"/>
  <c r="H88" i="5"/>
  <c r="G88" i="5"/>
  <c r="I87" i="5"/>
  <c r="L87" i="5" s="1"/>
  <c r="H87" i="5"/>
  <c r="G87" i="5"/>
  <c r="M85" i="5"/>
  <c r="I85" i="5"/>
  <c r="L85" i="5" s="1"/>
  <c r="H85" i="5"/>
  <c r="G85" i="5"/>
  <c r="I84" i="5"/>
  <c r="M84" i="5" s="1"/>
  <c r="H84" i="5"/>
  <c r="G84" i="5"/>
  <c r="I82" i="5"/>
  <c r="M82" i="5" s="1"/>
  <c r="H82" i="5"/>
  <c r="G82" i="5"/>
  <c r="I81" i="5"/>
  <c r="L81" i="5" s="1"/>
  <c r="H81" i="5"/>
  <c r="G81" i="5"/>
  <c r="I80" i="5"/>
  <c r="L80" i="5" s="1"/>
  <c r="H80" i="5"/>
  <c r="G80" i="5"/>
  <c r="I79" i="5"/>
  <c r="L79" i="5" s="1"/>
  <c r="H79" i="5"/>
  <c r="G79" i="5"/>
  <c r="I78" i="5"/>
  <c r="H78" i="5"/>
  <c r="G78" i="5"/>
  <c r="I76" i="5"/>
  <c r="M76" i="5" s="1"/>
  <c r="H76" i="5"/>
  <c r="G76" i="5"/>
  <c r="I75" i="5"/>
  <c r="M75" i="5" s="1"/>
  <c r="H75" i="5"/>
  <c r="G75" i="5"/>
  <c r="I74" i="5"/>
  <c r="M74" i="5" s="1"/>
  <c r="H74" i="5"/>
  <c r="G74" i="5"/>
  <c r="M73" i="5"/>
  <c r="I73" i="5"/>
  <c r="L73" i="5" s="1"/>
  <c r="H73" i="5"/>
  <c r="G73" i="5"/>
  <c r="I72" i="5"/>
  <c r="L72" i="5" s="1"/>
  <c r="H72" i="5"/>
  <c r="G72" i="5"/>
  <c r="I71" i="5"/>
  <c r="L71" i="5" s="1"/>
  <c r="H71" i="5"/>
  <c r="G71" i="5"/>
  <c r="I70" i="5"/>
  <c r="L70" i="5" s="1"/>
  <c r="H70" i="5"/>
  <c r="G70" i="5"/>
  <c r="I69" i="5"/>
  <c r="M69" i="5" s="1"/>
  <c r="H69" i="5"/>
  <c r="G69" i="5"/>
  <c r="I68" i="5"/>
  <c r="M68" i="5" s="1"/>
  <c r="H68" i="5"/>
  <c r="G68" i="5"/>
  <c r="I66" i="5"/>
  <c r="M66" i="5" s="1"/>
  <c r="H66" i="5"/>
  <c r="G66" i="5"/>
  <c r="M65" i="5"/>
  <c r="L65" i="5"/>
  <c r="I65" i="5"/>
  <c r="H65" i="5"/>
  <c r="G65" i="5"/>
  <c r="I64" i="5"/>
  <c r="L64" i="5" s="1"/>
  <c r="H64" i="5"/>
  <c r="G64" i="5"/>
  <c r="I63" i="5"/>
  <c r="L63" i="5" s="1"/>
  <c r="H63" i="5"/>
  <c r="G63" i="5"/>
  <c r="I62" i="5"/>
  <c r="H62" i="5"/>
  <c r="G62" i="5"/>
  <c r="I61" i="5"/>
  <c r="M61" i="5" s="1"/>
  <c r="H61" i="5"/>
  <c r="G61" i="5"/>
  <c r="I59" i="5"/>
  <c r="M59" i="5" s="1"/>
  <c r="H59" i="5"/>
  <c r="G59" i="5"/>
  <c r="I58" i="5"/>
  <c r="M58" i="5" s="1"/>
  <c r="H58" i="5"/>
  <c r="G58" i="5"/>
  <c r="I57" i="5"/>
  <c r="M57" i="5" s="1"/>
  <c r="H57" i="5"/>
  <c r="G57" i="5"/>
  <c r="I56" i="5"/>
  <c r="L56" i="5" s="1"/>
  <c r="H56" i="5"/>
  <c r="G56" i="5"/>
  <c r="I55" i="5"/>
  <c r="L55" i="5" s="1"/>
  <c r="H55" i="5"/>
  <c r="G55" i="5"/>
  <c r="I54" i="5"/>
  <c r="L54" i="5" s="1"/>
  <c r="H54" i="5"/>
  <c r="G54" i="5"/>
  <c r="I53" i="5"/>
  <c r="L53" i="5" s="1"/>
  <c r="H53" i="5"/>
  <c r="G53" i="5"/>
  <c r="I52" i="5"/>
  <c r="L52" i="5" s="1"/>
  <c r="H52" i="5"/>
  <c r="G52" i="5"/>
  <c r="I51" i="5"/>
  <c r="M51" i="5" s="1"/>
  <c r="H51" i="5"/>
  <c r="G51" i="5"/>
  <c r="I50" i="5"/>
  <c r="M50" i="5" s="1"/>
  <c r="H50" i="5"/>
  <c r="G50" i="5"/>
  <c r="I48" i="5"/>
  <c r="L48" i="5" s="1"/>
  <c r="H48" i="5"/>
  <c r="G48" i="5"/>
  <c r="I47" i="5"/>
  <c r="L47" i="5" s="1"/>
  <c r="H47" i="5"/>
  <c r="G47" i="5"/>
  <c r="I46" i="5"/>
  <c r="M46" i="5" s="1"/>
  <c r="H46" i="5"/>
  <c r="G46" i="5"/>
  <c r="I45" i="5"/>
  <c r="L45" i="5" s="1"/>
  <c r="H45" i="5"/>
  <c r="G45" i="5"/>
  <c r="I44" i="5"/>
  <c r="M44" i="5" s="1"/>
  <c r="H44" i="5"/>
  <c r="G44" i="5"/>
  <c r="I43" i="5"/>
  <c r="M43" i="5" s="1"/>
  <c r="H43" i="5"/>
  <c r="G43" i="5"/>
  <c r="I42" i="5"/>
  <c r="M42" i="5" s="1"/>
  <c r="H42" i="5"/>
  <c r="G42" i="5"/>
  <c r="I41" i="5"/>
  <c r="L41" i="5" s="1"/>
  <c r="H41" i="5"/>
  <c r="G41" i="5"/>
  <c r="I40" i="5"/>
  <c r="L40" i="5" s="1"/>
  <c r="H40" i="5"/>
  <c r="G40" i="5"/>
  <c r="I39" i="5"/>
  <c r="L39" i="5" s="1"/>
  <c r="H39" i="5"/>
  <c r="G39" i="5"/>
  <c r="I38" i="5"/>
  <c r="L38" i="5" s="1"/>
  <c r="H38" i="5"/>
  <c r="G38" i="5"/>
  <c r="I37" i="5"/>
  <c r="M37" i="5" s="1"/>
  <c r="H37" i="5"/>
  <c r="G37" i="5"/>
  <c r="M36" i="5"/>
  <c r="I36" i="5"/>
  <c r="L36" i="5" s="1"/>
  <c r="H36" i="5"/>
  <c r="G36" i="5"/>
  <c r="I35" i="5"/>
  <c r="M35" i="5" s="1"/>
  <c r="H35" i="5"/>
  <c r="G35" i="5"/>
  <c r="I33" i="5"/>
  <c r="M33" i="5" s="1"/>
  <c r="H33" i="5"/>
  <c r="G33" i="5"/>
  <c r="I32" i="5"/>
  <c r="L32" i="5" s="1"/>
  <c r="H32" i="5"/>
  <c r="G32" i="5"/>
  <c r="I30" i="5"/>
  <c r="H30" i="5"/>
  <c r="G30" i="5"/>
  <c r="I29" i="5"/>
  <c r="L29" i="5" s="1"/>
  <c r="H29" i="5"/>
  <c r="G29" i="5"/>
  <c r="I28" i="5"/>
  <c r="L28" i="5" s="1"/>
  <c r="H28" i="5"/>
  <c r="G28" i="5"/>
  <c r="I26" i="5"/>
  <c r="M26" i="5" s="1"/>
  <c r="H26" i="5"/>
  <c r="G26" i="5"/>
  <c r="I25" i="5"/>
  <c r="M25" i="5" s="1"/>
  <c r="H25" i="5"/>
  <c r="G25" i="5"/>
  <c r="I24" i="5"/>
  <c r="L24" i="5" s="1"/>
  <c r="H24" i="5"/>
  <c r="G24" i="5"/>
  <c r="I23" i="5"/>
  <c r="L23" i="5" s="1"/>
  <c r="H23" i="5"/>
  <c r="G23" i="5"/>
  <c r="I21" i="5"/>
  <c r="M21" i="5" s="1"/>
  <c r="H21" i="5"/>
  <c r="G21" i="5"/>
  <c r="I20" i="5"/>
  <c r="L20" i="5" s="1"/>
  <c r="H20" i="5"/>
  <c r="G20" i="5"/>
  <c r="I19" i="5"/>
  <c r="L19" i="5" s="1"/>
  <c r="H19" i="5"/>
  <c r="G19" i="5"/>
  <c r="I18" i="5"/>
  <c r="L18" i="5" s="1"/>
  <c r="H18" i="5"/>
  <c r="G18" i="5"/>
  <c r="L16" i="5"/>
  <c r="I16" i="5"/>
  <c r="M16" i="5" s="1"/>
  <c r="H16" i="5"/>
  <c r="G16" i="5"/>
  <c r="I15" i="5"/>
  <c r="M15" i="5" s="1"/>
  <c r="H15" i="5"/>
  <c r="G15" i="5"/>
  <c r="I13" i="5"/>
  <c r="L13" i="5" s="1"/>
  <c r="H13" i="5"/>
  <c r="G13" i="5"/>
  <c r="I12" i="5"/>
  <c r="M12" i="5" s="1"/>
  <c r="H12" i="5"/>
  <c r="G12" i="5"/>
  <c r="I11" i="5"/>
  <c r="M11" i="5" s="1"/>
  <c r="H11" i="5"/>
  <c r="G11" i="5"/>
  <c r="I10" i="5"/>
  <c r="M10" i="5" s="1"/>
  <c r="H10" i="5"/>
  <c r="G10" i="5"/>
  <c r="I9" i="5"/>
  <c r="M9" i="5" s="1"/>
  <c r="H9" i="5"/>
  <c r="G9" i="5"/>
  <c r="I8" i="5"/>
  <c r="M8" i="5" s="1"/>
  <c r="H8" i="5"/>
  <c r="G8" i="5"/>
  <c r="I7" i="5"/>
  <c r="M7" i="5" s="1"/>
  <c r="H7" i="5"/>
  <c r="G7" i="5"/>
  <c r="I6" i="5"/>
  <c r="L6" i="5" s="1"/>
  <c r="H6" i="5"/>
  <c r="G6" i="5"/>
  <c r="I5" i="5"/>
  <c r="L5" i="5" s="1"/>
  <c r="H5" i="5"/>
  <c r="G5" i="5"/>
  <c r="I4" i="5"/>
  <c r="L4" i="5" s="1"/>
  <c r="H4" i="5"/>
  <c r="G4" i="5"/>
  <c r="L57" i="5" l="1"/>
  <c r="I83" i="5"/>
  <c r="G128" i="5"/>
  <c r="H27" i="5"/>
  <c r="M41" i="5"/>
  <c r="L68" i="5"/>
  <c r="M52" i="5"/>
  <c r="I112" i="5"/>
  <c r="G31" i="5"/>
  <c r="L100" i="5"/>
  <c r="G60" i="5"/>
  <c r="H131" i="5"/>
  <c r="M134" i="5"/>
  <c r="L124" i="5"/>
  <c r="L15" i="5"/>
  <c r="L69" i="5"/>
  <c r="I90" i="5"/>
  <c r="H95" i="5"/>
  <c r="M92" i="5"/>
  <c r="M90" i="5" s="1"/>
  <c r="L25" i="5"/>
  <c r="M45" i="5"/>
  <c r="M40" i="5"/>
  <c r="H31" i="5"/>
  <c r="M72" i="5"/>
  <c r="M109" i="5"/>
  <c r="M108" i="5" s="1"/>
  <c r="I27" i="5"/>
  <c r="I60" i="5"/>
  <c r="M105" i="5"/>
  <c r="M104" i="5" s="1"/>
  <c r="L10" i="5"/>
  <c r="M19" i="5"/>
  <c r="M28" i="5"/>
  <c r="M80" i="5"/>
  <c r="G83" i="5"/>
  <c r="L109" i="5"/>
  <c r="L108" i="5" s="1"/>
  <c r="M116" i="5"/>
  <c r="H83" i="5"/>
  <c r="M6" i="5"/>
  <c r="L37" i="5"/>
  <c r="L101" i="5"/>
  <c r="I110" i="5"/>
  <c r="M125" i="5"/>
  <c r="H128" i="5"/>
  <c r="H14" i="5"/>
  <c r="H17" i="5"/>
  <c r="M32" i="5"/>
  <c r="M31" i="5" s="1"/>
  <c r="L84" i="5"/>
  <c r="L83" i="5" s="1"/>
  <c r="L89" i="5"/>
  <c r="L86" i="5" s="1"/>
  <c r="L97" i="5"/>
  <c r="H114" i="5"/>
  <c r="M20" i="5"/>
  <c r="M29" i="5"/>
  <c r="M131" i="5"/>
  <c r="H77" i="5"/>
  <c r="M121" i="5"/>
  <c r="G119" i="5"/>
  <c r="G67" i="5"/>
  <c r="G86" i="5"/>
  <c r="L113" i="5"/>
  <c r="L112" i="5" s="1"/>
  <c r="I131" i="5"/>
  <c r="G131" i="5"/>
  <c r="M14" i="5"/>
  <c r="G49" i="5"/>
  <c r="M88" i="5"/>
  <c r="G114" i="5"/>
  <c r="L7" i="5"/>
  <c r="L11" i="5"/>
  <c r="M24" i="5"/>
  <c r="I31" i="5"/>
  <c r="L33" i="5"/>
  <c r="L31" i="5" s="1"/>
  <c r="L44" i="5"/>
  <c r="M48" i="5"/>
  <c r="M53" i="5"/>
  <c r="H60" i="5"/>
  <c r="L76" i="5"/>
  <c r="G77" i="5"/>
  <c r="M81" i="5"/>
  <c r="I86" i="5"/>
  <c r="I104" i="5"/>
  <c r="I106" i="5"/>
  <c r="M117" i="5"/>
  <c r="M126" i="5"/>
  <c r="M129" i="5"/>
  <c r="M128" i="5" s="1"/>
  <c r="L132" i="5"/>
  <c r="L131" i="5" s="1"/>
  <c r="H90" i="5"/>
  <c r="G3" i="5"/>
  <c r="L14" i="5"/>
  <c r="G90" i="5"/>
  <c r="H119" i="5"/>
  <c r="G95" i="5"/>
  <c r="M120" i="5"/>
  <c r="G14" i="5"/>
  <c r="G27" i="5"/>
  <c r="I34" i="5"/>
  <c r="H49" i="5"/>
  <c r="M56" i="5"/>
  <c r="L61" i="5"/>
  <c r="M83" i="5"/>
  <c r="H86" i="5"/>
  <c r="M96" i="5"/>
  <c r="G17" i="5"/>
  <c r="H22" i="5"/>
  <c r="G34" i="5"/>
  <c r="I114" i="5"/>
  <c r="H3" i="5"/>
  <c r="H34" i="5"/>
  <c r="H67" i="5"/>
  <c r="I77" i="5"/>
  <c r="G22" i="5"/>
  <c r="M64" i="5"/>
  <c r="L26" i="5"/>
  <c r="L58" i="5"/>
  <c r="L66" i="5"/>
  <c r="M5" i="5"/>
  <c r="M13" i="5"/>
  <c r="M18" i="5"/>
  <c r="M23" i="5"/>
  <c r="M39" i="5"/>
  <c r="M47" i="5"/>
  <c r="I49" i="5"/>
  <c r="M55" i="5"/>
  <c r="M63" i="5"/>
  <c r="M71" i="5"/>
  <c r="M79" i="5"/>
  <c r="M87" i="5"/>
  <c r="M103" i="5"/>
  <c r="M111" i="5"/>
  <c r="M110" i="5" s="1"/>
  <c r="M127" i="5"/>
  <c r="L30" i="5"/>
  <c r="L27" i="5" s="1"/>
  <c r="L46" i="5"/>
  <c r="I67" i="5"/>
  <c r="L78" i="5"/>
  <c r="L94" i="5"/>
  <c r="L102" i="5"/>
  <c r="L118" i="5"/>
  <c r="I17" i="5"/>
  <c r="L12" i="5"/>
  <c r="M4" i="5"/>
  <c r="M30" i="5"/>
  <c r="M27" i="5" s="1"/>
  <c r="L35" i="5"/>
  <c r="M38" i="5"/>
  <c r="L43" i="5"/>
  <c r="L51" i="5"/>
  <c r="M54" i="5"/>
  <c r="L59" i="5"/>
  <c r="M62" i="5"/>
  <c r="M70" i="5"/>
  <c r="L75" i="5"/>
  <c r="M78" i="5"/>
  <c r="L91" i="5"/>
  <c r="L99" i="5"/>
  <c r="L107" i="5"/>
  <c r="L106" i="5" s="1"/>
  <c r="L115" i="5"/>
  <c r="L123" i="5"/>
  <c r="I128" i="5"/>
  <c r="L62" i="5"/>
  <c r="L9" i="5"/>
  <c r="L8" i="5"/>
  <c r="L21" i="5"/>
  <c r="L17" i="5" s="1"/>
  <c r="L50" i="5"/>
  <c r="L74" i="5"/>
  <c r="L82" i="5"/>
  <c r="I95" i="5"/>
  <c r="L98" i="5"/>
  <c r="I119" i="5"/>
  <c r="L122" i="5"/>
  <c r="L130" i="5"/>
  <c r="L128" i="5" s="1"/>
  <c r="L42" i="5"/>
  <c r="L22" i="5" l="1"/>
  <c r="M67" i="5"/>
  <c r="M114" i="5"/>
  <c r="L119" i="5"/>
  <c r="M17" i="5"/>
  <c r="M60" i="5"/>
  <c r="L67" i="5"/>
  <c r="G143" i="5"/>
  <c r="M34" i="5"/>
  <c r="H143" i="5"/>
  <c r="M86" i="5"/>
  <c r="I143" i="5"/>
  <c r="L90" i="5"/>
  <c r="M49" i="5"/>
  <c r="M119" i="5"/>
  <c r="L49" i="5"/>
  <c r="L3" i="5"/>
  <c r="M77" i="5"/>
  <c r="M22" i="5"/>
  <c r="M3" i="5"/>
  <c r="M95" i="5"/>
  <c r="L95" i="5"/>
  <c r="L60" i="5"/>
  <c r="L34" i="5"/>
  <c r="L77" i="5"/>
  <c r="L114" i="5"/>
  <c r="L143" i="5" s="1"/>
  <c r="M143" i="5" l="1"/>
</calcChain>
</file>

<file path=xl/sharedStrings.xml><?xml version="1.0" encoding="utf-8"?>
<sst xmlns="http://schemas.openxmlformats.org/spreadsheetml/2006/main" count="413" uniqueCount="303">
  <si>
    <t>Nr. lot</t>
  </si>
  <si>
    <t>Denumire produs</t>
  </si>
  <si>
    <t>U.M.</t>
  </si>
  <si>
    <t>Pret fara TVA</t>
  </si>
  <si>
    <t>Cantitate minima CS 12 luni</t>
  </si>
  <si>
    <t>Cantitate maxima CS 12 luni</t>
  </si>
  <si>
    <t>Valoare minima CS 12 luni</t>
  </si>
  <si>
    <t>Valoare maxima CS 12 luni</t>
  </si>
  <si>
    <t>Cantitate minima AC 24 luni</t>
  </si>
  <si>
    <t>Cantitate maxima AC 24 luni</t>
  </si>
  <si>
    <t>Valoare minimă AC 24 luni</t>
  </si>
  <si>
    <t>Lot 1</t>
  </si>
  <si>
    <t>1.1</t>
  </si>
  <si>
    <t>1.2</t>
  </si>
  <si>
    <t>1.3</t>
  </si>
  <si>
    <t>1.4</t>
  </si>
  <si>
    <t>1.5</t>
  </si>
  <si>
    <t>1.6</t>
  </si>
  <si>
    <t>1.7</t>
  </si>
  <si>
    <t>Lot 2</t>
  </si>
  <si>
    <t>2.1</t>
  </si>
  <si>
    <t>2.2</t>
  </si>
  <si>
    <t>Lot 3</t>
  </si>
  <si>
    <t>3.1</t>
  </si>
  <si>
    <t>3.2</t>
  </si>
  <si>
    <t>3.3</t>
  </si>
  <si>
    <t>3.4</t>
  </si>
  <si>
    <t>Lot 4</t>
  </si>
  <si>
    <t>4.1</t>
  </si>
  <si>
    <t>4.2</t>
  </si>
  <si>
    <t>4.3</t>
  </si>
  <si>
    <t>4.4</t>
  </si>
  <si>
    <t>5.1</t>
  </si>
  <si>
    <t>5.2</t>
  </si>
  <si>
    <t>5.3</t>
  </si>
  <si>
    <t>6.1</t>
  </si>
  <si>
    <t>6.2</t>
  </si>
  <si>
    <t>7.1</t>
  </si>
  <si>
    <t>7.2</t>
  </si>
  <si>
    <t>7.3</t>
  </si>
  <si>
    <t>7.4</t>
  </si>
  <si>
    <t>7.5</t>
  </si>
  <si>
    <t>7.6</t>
  </si>
  <si>
    <t>7.7</t>
  </si>
  <si>
    <t>8.1</t>
  </si>
  <si>
    <t>8.2</t>
  </si>
  <si>
    <t>8.3</t>
  </si>
  <si>
    <t>8.4</t>
  </si>
  <si>
    <t>8.5</t>
  </si>
  <si>
    <t>8.6</t>
  </si>
  <si>
    <t>8.7</t>
  </si>
  <si>
    <t>9.1</t>
  </si>
  <si>
    <t>9.2</t>
  </si>
  <si>
    <t>9.3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</si>
  <si>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</si>
  <si>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</si>
  <si>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</si>
  <si>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</si>
  <si>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</si>
  <si>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</si>
  <si>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</si>
  <si>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</si>
  <si>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</si>
  <si>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11.1</t>
  </si>
  <si>
    <t>11.2</t>
  </si>
  <si>
    <t>11.3</t>
  </si>
  <si>
    <t>11.4</t>
  </si>
  <si>
    <t>11.5</t>
  </si>
  <si>
    <t>12.1</t>
  </si>
  <si>
    <t>12.2</t>
  </si>
  <si>
    <t>13.1</t>
  </si>
  <si>
    <t>BUC</t>
  </si>
  <si>
    <t>13.2</t>
  </si>
  <si>
    <t>13.3</t>
  </si>
  <si>
    <t>14.1</t>
  </si>
  <si>
    <t>14.2</t>
  </si>
  <si>
    <t>14.3</t>
  </si>
  <si>
    <t>14.4</t>
  </si>
  <si>
    <t>15.1</t>
  </si>
  <si>
    <t>15.2</t>
  </si>
  <si>
    <t>15.3</t>
  </si>
  <si>
    <t>16.1</t>
  </si>
  <si>
    <t>17.1</t>
  </si>
  <si>
    <t>18.1</t>
  </si>
  <si>
    <t>19.1</t>
  </si>
  <si>
    <t>20.1</t>
  </si>
  <si>
    <t>21.1</t>
  </si>
  <si>
    <t>21.2</t>
  </si>
  <si>
    <t>21.3</t>
  </si>
  <si>
    <t>21.4</t>
  </si>
  <si>
    <t>22.1</t>
  </si>
  <si>
    <t>22.2</t>
  </si>
  <si>
    <t>23.1</t>
  </si>
  <si>
    <t>23.2</t>
  </si>
  <si>
    <t>24.1</t>
  </si>
  <si>
    <t>Întocmit,</t>
  </si>
  <si>
    <t>25.1</t>
  </si>
  <si>
    <t>VACUTAINER BIOCHIMIE 6 ML</t>
  </si>
  <si>
    <t>VACUTAINER BIOCHIMIE 6ML CU GEL</t>
  </si>
  <si>
    <t>VACUTAINER HEMATOLOGIE 2 ML</t>
  </si>
  <si>
    <t>VACUTAINER LITIU HEPARINA 4ML</t>
  </si>
  <si>
    <t>VACUTAINER PT.COAGULARE 4.5 ML</t>
  </si>
  <si>
    <t>AC VACUTAINER  21 G 1 1/2"(VERDE)</t>
  </si>
  <si>
    <t>VACUTAINER -HOLDER</t>
  </si>
  <si>
    <t>1.10.</t>
  </si>
  <si>
    <t>VACUTAINER PT.VSH 2.9 ML</t>
  </si>
  <si>
    <t>VACUTAINER VSH 1.6 ML</t>
  </si>
  <si>
    <t>COPRORECOLTOARE</t>
  </si>
  <si>
    <t>UROCULTOR-RECOLTOR STERIL 50  ML</t>
  </si>
  <si>
    <t>TAMPON RECOLTARE EXUDAT FARINGIAN</t>
  </si>
  <si>
    <t>SET DE RECOLTARE AC CU FLUTURAS CU FILET LUER LOCK 23G</t>
  </si>
  <si>
    <t>SET DE RECOLTARE AC CU FLUTURASI CU FILET LUER LOCK 21G</t>
  </si>
  <si>
    <t>GAROU CU INCHIDERE AUTOMATA</t>
  </si>
  <si>
    <t>Rola</t>
  </si>
  <si>
    <t>FIR ABS. NR.0 AC ROTUND 30 MM.</t>
  </si>
  <si>
    <t>FIR ABS. NR.0 AC ROTUND 40 MM</t>
  </si>
  <si>
    <t>FIR ABS. NR.1 AC ROTUND 30 MM</t>
  </si>
  <si>
    <t>FIR ABS. NR.1 AC ROTUND 40 MM</t>
  </si>
  <si>
    <t>FIR ABS. NR.2 AC ROTUND 40 MM.</t>
  </si>
  <si>
    <t>FIR ABS. NR.2 AC ROTUND 48 MM</t>
  </si>
  <si>
    <t>FIR ABS. NR.2/0 AC ROTUND 26 MM.</t>
  </si>
  <si>
    <t>FIR ABS. NR.2/0 AC ROTUND 30 MM</t>
  </si>
  <si>
    <t>FIR ABS. NR.3/0 AC ROTUND 26 MM.</t>
  </si>
  <si>
    <t>FIR ABS. NR.5/0 AC ROTUND 17 /15/13 MM.</t>
  </si>
  <si>
    <t>FIR MATASE 1 CU AC ROTUND 30MM</t>
  </si>
  <si>
    <t>FIR MATASE 2 CU AC TRIUNGHIULAR 40MM.</t>
  </si>
  <si>
    <t>FIR MATASE NR. 2/0 CU AC ROTUND 26MM</t>
  </si>
  <si>
    <t>FIR MATASE NR. 4/0 CU AC TRIUNGHI  24 MM  1/2 CERC</t>
  </si>
  <si>
    <t>FIR MATASE NR. 5/0 CU AC TRIUNGHI</t>
  </si>
  <si>
    <t>FIR MATASE NR.3/0 CU AC TRIUNGHI</t>
  </si>
  <si>
    <t>FIR MATASE ROLA, USP 0, FARA AC 91M , NESTERIL</t>
  </si>
  <si>
    <t>FIR NYLON 0 CU AC TRIUNGHIULAR 40MM</t>
  </si>
  <si>
    <t>FIR NYLON 2/0 CU AC TRIUNGHIULAR 30MM.</t>
  </si>
  <si>
    <t>8.10.</t>
  </si>
  <si>
    <t>FIR NYLON 3/0 AC ROTUND 26MM</t>
  </si>
  <si>
    <t>ACE CHIRURGICALE PB NR.2</t>
  </si>
  <si>
    <t>ACE CHIRURGICALE PB NR.3</t>
  </si>
  <si>
    <t>ACE CHIRURGICALE PB NR.4</t>
  </si>
  <si>
    <t>ACE CHIRURGICALE PB NR.5</t>
  </si>
  <si>
    <t>ACE CHIRURGICALE PB NR.6</t>
  </si>
  <si>
    <t>ACE CHIRURGICALE PB NR.7</t>
  </si>
  <si>
    <t>ACE CHIRURGICALE PB NR. 8</t>
  </si>
  <si>
    <t>ALCOOL SANITAR 0,5L</t>
  </si>
  <si>
    <t>STICLA</t>
  </si>
  <si>
    <t>BUC /SET</t>
  </si>
  <si>
    <t>ELECTROZI  EKG</t>
  </si>
  <si>
    <t>SET</t>
  </si>
  <si>
    <t>MANUSI CHIRURGICALE 6.5</t>
  </si>
  <si>
    <t>PER</t>
  </si>
  <si>
    <t>MANUSI CHIRURGICALE 7</t>
  </si>
  <si>
    <t>MANUSI CHIRURGICALE 7.5</t>
  </si>
  <si>
    <t>MANUSI CHIRURGICALE 8</t>
  </si>
  <si>
    <t>MANUSI CHIRURGICALE 8.5</t>
  </si>
  <si>
    <t>MANUSI CHIRURGICALE 7.5 FARA PUDRA</t>
  </si>
  <si>
    <t>MANUSI CHIRURGICALE 8 FARA PUDRA</t>
  </si>
  <si>
    <t>MANUSI CHIRURGICALE 8.5 FARA PUDRA</t>
  </si>
  <si>
    <t>PUNGA URINA PEDIATRICA 100ML</t>
  </si>
  <si>
    <t>7.10</t>
  </si>
  <si>
    <t>1.8</t>
  </si>
  <si>
    <t>1.9</t>
  </si>
  <si>
    <t>7.8</t>
  </si>
  <si>
    <t>7.9</t>
  </si>
  <si>
    <t>7.11</t>
  </si>
  <si>
    <t>7.12</t>
  </si>
  <si>
    <t>7.13</t>
  </si>
  <si>
    <t>7.14</t>
  </si>
  <si>
    <t>8.8</t>
  </si>
  <si>
    <t>8.9</t>
  </si>
  <si>
    <t>9.4</t>
  </si>
  <si>
    <t>9.5</t>
  </si>
  <si>
    <t>9.6</t>
  </si>
  <si>
    <t>15.4</t>
  </si>
  <si>
    <t>15.5</t>
  </si>
  <si>
    <t>15.6</t>
  </si>
  <si>
    <t>15.7</t>
  </si>
  <si>
    <t>15.8</t>
  </si>
  <si>
    <t>22.3</t>
  </si>
  <si>
    <t>22.4</t>
  </si>
  <si>
    <t>22.5</t>
  </si>
  <si>
    <t>22.6</t>
  </si>
  <si>
    <t>22.7</t>
  </si>
  <si>
    <t>22.8</t>
  </si>
  <si>
    <t>25.2</t>
  </si>
  <si>
    <t>Lot 5</t>
  </si>
  <si>
    <t>Lot 6</t>
  </si>
  <si>
    <t>Lot 7</t>
  </si>
  <si>
    <t>Lot 8</t>
  </si>
  <si>
    <t>Lot 9</t>
  </si>
  <si>
    <t>Lot 10</t>
  </si>
  <si>
    <t>Lot 11</t>
  </si>
  <si>
    <t>Lot 12</t>
  </si>
  <si>
    <t>Lot 13</t>
  </si>
  <si>
    <t>Lot 14</t>
  </si>
  <si>
    <t>Lot 15</t>
  </si>
  <si>
    <t>Lot 16</t>
  </si>
  <si>
    <t>Lot 17</t>
  </si>
  <si>
    <t>Lot 18</t>
  </si>
  <si>
    <t>Lot 19</t>
  </si>
  <si>
    <t>Lot 20</t>
  </si>
  <si>
    <t>Lot 21</t>
  </si>
  <si>
    <t>Lot 22</t>
  </si>
  <si>
    <t>Lot 23</t>
  </si>
  <si>
    <t>Lot 24</t>
  </si>
  <si>
    <t>Lot 25</t>
  </si>
  <si>
    <t>24.2</t>
  </si>
  <si>
    <t>25.3</t>
  </si>
  <si>
    <t>25.4</t>
  </si>
  <si>
    <t>25.5</t>
  </si>
  <si>
    <t>25.6</t>
  </si>
  <si>
    <t>25.7</t>
  </si>
  <si>
    <t>25.8</t>
  </si>
  <si>
    <t>FIR DE SUTURĂ RESORBABIL SINTETIC MULTIFILAMENT ACOPERIT, CU ABSORBȚIE MEDIE, 3/0 USP (2 EP), LUNGIME APROXIMATIV 300–350 CM, PE ROLĂ</t>
  </si>
  <si>
    <t>FIR DE SUTURĂ RESORBABIL SINTETIC MULTIFILAMENT ACOPERIT, CU ABSORBȚIE MEDIE, 2/0 USP (3 EP), LUNGIME APROXIMATIV 300–350 CM, PE ROLĂ.</t>
  </si>
  <si>
    <t>FIR DE SUTURĂ RESORBABIL SINTETIC MULTIFILAMENT ACOPERIT, CU ABSORBȚIE MEDIE, 0 USP (3,5 EP), LUNGIME APROXIMATIV 300–350 CM, PE ROLĂ.</t>
  </si>
  <si>
    <t>FIR DE SUTURĂ RESORBABIL SINTETIC MULTIFILAMENT ACOPERIT, CU ABSORBȚIE MEDIE, 1 USP (4 EP), LUNGIME APROXIMATIV 300–350 CM, PE ROLĂ.</t>
  </si>
  <si>
    <t>FIR DE SUTURĂ RESORBABIL SINTETIC MULTIFILAMENT ACOPERIT, CU ABSORBȚIE MEDIE, 2 USP (5 EP), LUNGIME APROXIMATIV 300–350 CM, PE ROLĂ.</t>
  </si>
  <si>
    <t>FIR DE SUTURĂ RESORBABIL MONOFILAMENT CU ABSORBȚIE EXTRA-LUNGĂ, TIP LOOP, 1 USP, AC ROTUND, RANFORSAT, CURBURA 1/2</t>
  </si>
  <si>
    <t>SPIKE -DISPOZITIV ASPIRATIE/TRANSFER SOLUTII</t>
  </si>
  <si>
    <t>ADAPTOR PENTRU FLACON TIP SPIKE TRANSFER PENTRU IRIGARE DIRECTA DIN RECIPIENT</t>
  </si>
  <si>
    <t>Anexa 2 la caietul de sarcini</t>
  </si>
  <si>
    <t>LOT 1 - VACUTAINERE ȘI MICROTAINERE</t>
  </si>
  <si>
    <t>MICROTAINER PEDIATRIC 0.5/1 ML CAT SERUM CLOT ACTIVATOR</t>
  </si>
  <si>
    <t>MICROTAINER PEDIATRIC 1 ML K3E</t>
  </si>
  <si>
    <t>VACUTAINER 4 ML FX SODIUM FLUORIDE / POTASSIUM OXALATE</t>
  </si>
  <si>
    <t>LOT 2 - VACUTAINERE PENTRU VSH</t>
  </si>
  <si>
    <t>LOT 3 - RECIPIENTE PENTRU RECOLTARE PROBE</t>
  </si>
  <si>
    <t>RECOLT. EXUDAT FARINGIAN PLASTIC AMIES (SOLID)</t>
  </si>
  <si>
    <t>LOT 4 - RECOLTOARE SI MEDII DE CULTURA PENTRU MICROBIOLOGIE</t>
  </si>
  <si>
    <t>RECIPIENT RECOLTOR CU 1 ML LICHID AMIES</t>
  </si>
  <si>
    <t>RECOLTOR PENTRU MATERII FECALE CU 2 ML MEDIU DE TRANSPORT CARY BLAIR</t>
  </si>
  <si>
    <t>TUB CU 4 ML MEDIUL THIOL</t>
  </si>
  <si>
    <t>TUB CU 2 ML SELENIT</t>
  </si>
  <si>
    <t>LOT 5 - ADAPTOR SI SETURI DE RECOLTARE AC CU FLUTURAS</t>
  </si>
  <si>
    <t>ADAPTOR LUER, DISPOZITIV DE TRANSFER SI CONECTARE PT. RECOLTARE SANGE / ADAPTOR PENTRU BRANULA</t>
  </si>
  <si>
    <t>LOT 6 - GAROU</t>
  </si>
  <si>
    <t>GAROU DE UNICA FOLOSINTA ROLA DE 25 BUC</t>
  </si>
  <si>
    <t>LOT 7 - FIRE DE SUTURA RESORBABILE CU AC</t>
  </si>
  <si>
    <t>FIR ABS. NR.3/0 AC TRIUNGHIULAR 20 MM</t>
  </si>
  <si>
    <t>FIR ABS. NR.6/0 AC TRIUNGHIULAR 12 MM</t>
  </si>
  <si>
    <t>FIR ABS. NR.7/0 AC TRIUNGHIULAR</t>
  </si>
  <si>
    <t>FIR ABS. NR.8/0 AC TRIUNGHIULAR</t>
  </si>
  <si>
    <t>LOT 8 - FIRE DE SUTURA NERESORBABILE CU AC</t>
  </si>
  <si>
    <t>LOT 9 - FIRE DE SUTURA FARA AC, ECHIVALENT CU ATA CHIRURGICALA</t>
  </si>
  <si>
    <t>FIR SUTURA NERESORBABIL, NR.0, L=400 CM</t>
  </si>
  <si>
    <t xml:space="preserve">FIR SUTURA NERESORBABIL, NR. 2, L=400 CM  </t>
  </si>
  <si>
    <t>FIR SUTURA NERESORBABIL, NR. 4/0, L=400 CM</t>
  </si>
  <si>
    <t xml:space="preserve">FIR SUTURA NERESORBABIL, NR.1 , L=400 CM  </t>
  </si>
  <si>
    <t xml:space="preserve">FIR SUTURA NERESORBABIL, NR.2/0, L=400 CM       </t>
  </si>
  <si>
    <t>FIR SUTURA NERESORBABIL, NR.3/0, L=400 CM</t>
  </si>
  <si>
    <t>LOT 10 - FIRE CU AC PENTRU OFTALMOLOGIE / ORL</t>
  </si>
  <si>
    <t>FIR POLIPROPILENA NR. 4/0, CU AC TRIUNGHI</t>
  </si>
  <si>
    <t>FIR POLIPROPILENA NR. 5/0, CU AC TRIUNGHI</t>
  </si>
  <si>
    <t>FIR POLIPROPILENA NR. 6/0, CU AC TRIUNGHI</t>
  </si>
  <si>
    <t>FIR POLIPROPILENA NR.7/0, CU AC TRIUNGHI</t>
  </si>
  <si>
    <t>FIR POLIPROPILENA NR.8/0, CU AC TRIUNGHI</t>
  </si>
  <si>
    <t>FIR POLIPROPILENA NR.10/0, CU AC TRIUNGHI</t>
  </si>
  <si>
    <t>FIR SUT.MONOFAST USP 4/0AC 1/2HR ROTUND 17MM</t>
  </si>
  <si>
    <t>FIR SUT.MONOFAST USP 5/0AC 1/2HR ROTUND 17MM</t>
  </si>
  <si>
    <t>FIR DE SUTURA CATGUT CHROM 5/0 75 CM AC 20 MM HR ½ ROTUND</t>
  </si>
  <si>
    <t>LOT 11 - FIRE DE SUTURA</t>
  </si>
  <si>
    <t>FIR SUTURA POLYDIOXANONE NR. 0, AC ROTUND</t>
  </si>
  <si>
    <t>FIR SUTURA POLIDIOXANONA NR. 1, AC ROTUND 50MM LOOP L=150 CM</t>
  </si>
  <si>
    <t>FIR SUTURA POLYDIOXANONE NR. 2/0 AC ROTUND</t>
  </si>
  <si>
    <t>FIR SUTURA POLYPROPILENA NR. 3/0 AC ROTUND</t>
  </si>
  <si>
    <t>FIR SUTURA POLYPROPILENA NR. 4/0 AC ROTUND</t>
  </si>
  <si>
    <t>LOT 12 FIRE DE SUTURA PENTRU ORTOPEDIE</t>
  </si>
  <si>
    <t>FIR DE SUTURĂ  ANTIBACTERIAL STRATAFIX 1, CU AC 40MM, LUNGIMEA FIRULUI 60 CM</t>
  </si>
  <si>
    <t>FIR DE SUTURĂ  ANTIBACTERIAL STRATAFIX 2/0, CU AC 26 MM, LUNGIMEA FIRULUI 30 CM</t>
  </si>
  <si>
    <t>LOT 13 - FIR DE SUTURĂ ORTOPEDICĂ FIBERWIRE</t>
  </si>
  <si>
    <t>FIR DE SUTURĂ ORTOPEDICĂ FIBERWIRE USP 0</t>
  </si>
  <si>
    <t>FIR DE SUTURĂ ORTOPEDICĂ FIBERWIRE USP 2</t>
  </si>
  <si>
    <t>FIR DE SUTURĂ ORTOPEDICĂ FIBERWIRE USP 5</t>
  </si>
  <si>
    <t>LOT 14 FIRE DE SUTURA PENTRU CHIRURGIE VASCULARA</t>
  </si>
  <si>
    <t>FIR NERESORBABIL MONOFILAMENT NR. 4/0 AC DUBLU 25MM</t>
  </si>
  <si>
    <t>FIR NERESORBABIL MONOFILAMENT NR. 5/0 AC DUBLU  10 MM/13MM</t>
  </si>
  <si>
    <t>FIR NERESORBABIL MONOFILAMENT NR. 6/0 AC DUBLU 13MM</t>
  </si>
  <si>
    <t>FIR NERESORBABIL MONOFILAMENT NR. 6/0 AC DUBLU 10MM</t>
  </si>
  <si>
    <t>LOT 15 - ACE CHIRURGICALE</t>
  </si>
  <si>
    <t>ACE CHIRURGICALE PB NR.1 – AMBALARE 12 BUC</t>
  </si>
  <si>
    <t>LOT 16 - ALCOOL SANITAR 0,5L</t>
  </si>
  <si>
    <t>LOT 17 - BARBOTOR DE UNICA FOLOSINTA</t>
  </si>
  <si>
    <t>BARBOTOR DE UNICA FOLOSINTA CU APA STERILA 350ML SAU 450 ML</t>
  </si>
  <si>
    <t>LOT 18 - ROLA CEARȘEAF</t>
  </si>
  <si>
    <t>ROLA CEARȘAF DE UNICA FOLOSINTA</t>
  </si>
  <si>
    <t>LOT 19 - SACI PENTRU CADAVRE</t>
  </si>
  <si>
    <t>SACI PT CADAVRE</t>
  </si>
  <si>
    <t>LOT 20 - COVOARE DECONTAMINARE</t>
  </si>
  <si>
    <t>COVORASE / COVOARE ANTIBACTERIENE PENTRU DECONTAMINARE DK 900 (120/115X90 CM)</t>
  </si>
  <si>
    <t>LOT 21 - ELECTROZI EKG, CLIPURI TITAN, ELECTROZI PERIFERICE</t>
  </si>
  <si>
    <t>CLIPURI TITAN  MEDIUM -LARGE</t>
  </si>
  <si>
    <t>ELECTROZI PERIFERICI EKG TIP CLESTE (SET 4 CLESTE)</t>
  </si>
  <si>
    <t>ELECTROZI PERIFERICI EKG TIP VENTUZE (SET 6 ELECTROZI)</t>
  </si>
  <si>
    <t>LOT 22 -  MĂNUȘI CHIRURGICALE STERILE</t>
  </si>
  <si>
    <t>LOT 23 - PUNGI URINA</t>
  </si>
  <si>
    <t>LOT 24 - SPIKE</t>
  </si>
  <si>
    <t>LOT 25 - FIRE DE SUTURĂ SPECIALE</t>
  </si>
  <si>
    <t>TOTAL VALOARE ESTIMATĂ</t>
  </si>
  <si>
    <t>Valoare maxima AC 24 luni</t>
  </si>
  <si>
    <t>FIR DE SUTURĂ NERESORBABIL MULTIFILAMENT ACOPERIT DIN POLIESTER, 0 USP, AC ROTUND, STANDARD, CURBURA 1/2, DIMENSIUNE AC APROX. 24–26 MM</t>
  </si>
  <si>
    <t>FIR DE SUTURĂ NERESORBABIL MULTIFILAMENT ACOPERIT DIN POLIESTER, 1 USP, AC ROTUND, STANDARD, CURBURA 1/2, DIMENSIUNE AC APROX. 28–30 MM</t>
  </si>
  <si>
    <t>PUNGA URINARA 2000 ML PT. ADULTI CU VALVA</t>
  </si>
  <si>
    <t>Szekely Kinga</t>
  </si>
  <si>
    <t>Director ingrijiri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</si>
</sst>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  <charset val="238"/>
    </font>
    <font>
      <i/>
      <sz val="9"/>
      <color theme="1"/>
      <name val="Calibri"/>
      <family val="2"/>
    </font>
    <font>
      <sz val="11"/>
      <color indexed="8"/>
      <name val="Aptos Narrow"/>
      <family val="2"/>
    </font>
    <font>
      <sz val="10"/>
      <name val="Arial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DDDDD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8" fillId="0" borderId="0" applyFill="0" applyBorder="0" applyAlignment="0" applyProtection="0"/>
    <xf numFmtId="0" fontId="9" fillId="0" borderId="0"/>
  </cellStyleXfs>
  <cellXfs count="50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/>
    <xf numFmtId="3" fontId="5" fillId="0" borderId="1" xfId="0" applyNumberFormat="1" applyFont="1" applyBorder="1"/>
    <xf numFmtId="4" fontId="5" fillId="0" borderId="1" xfId="0" applyNumberFormat="1" applyFont="1" applyBorder="1" applyAlignment="1">
      <alignment horizontal="right" vertical="center"/>
    </xf>
    <xf numFmtId="0" fontId="5" fillId="0" borderId="0" xfId="0" applyFont="1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/>
    <xf numFmtId="3" fontId="4" fillId="0" borderId="1" xfId="0" applyNumberFormat="1" applyFont="1" applyBorder="1"/>
    <xf numFmtId="4" fontId="6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49" fontId="5" fillId="0" borderId="1" xfId="0" applyNumberFormat="1" applyFont="1" applyBorder="1"/>
    <xf numFmtId="49" fontId="4" fillId="0" borderId="0" xfId="0" applyNumberFormat="1" applyFont="1"/>
    <xf numFmtId="0" fontId="4" fillId="0" borderId="0" xfId="0" applyFont="1" applyAlignment="1">
      <alignment vertical="center" wrapText="1"/>
    </xf>
    <xf numFmtId="4" fontId="4" fillId="0" borderId="0" xfId="0" applyNumberFormat="1" applyFont="1"/>
    <xf numFmtId="3" fontId="4" fillId="0" borderId="0" xfId="0" applyNumberFormat="1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/>
    <xf numFmtId="3" fontId="5" fillId="0" borderId="4" xfId="0" applyNumberFormat="1" applyFont="1" applyBorder="1"/>
    <xf numFmtId="4" fontId="5" fillId="0" borderId="4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9" fontId="10" fillId="0" borderId="0" xfId="0" applyNumberFormat="1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/>
    <xf numFmtId="3" fontId="10" fillId="0" borderId="0" xfId="0" applyNumberFormat="1" applyFont="1"/>
    <xf numFmtId="0" fontId="10" fillId="0" borderId="0" xfId="0" applyFont="1"/>
    <xf numFmtId="4" fontId="5" fillId="0" borderId="1" xfId="0" applyNumberFormat="1" applyFont="1" applyBorder="1" applyAlignment="1">
      <alignment vertical="center"/>
    </xf>
  </cellXfs>
  <cellStyles count="4">
    <cellStyle name="Ezres 2" xfId="2" xr:uid="{00000000-0005-0000-0000-000000000000}"/>
    <cellStyle name="Normal" xfId="0" builtinId="0"/>
    <cellStyle name="Normá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M146"/>
  <sheetViews>
    <sheetView tabSelected="1" view="pageBreakPreview" topLeftCell="A97" zoomScale="60" zoomScaleNormal="110" workbookViewId="0">
      <selection activeCell="M147" sqref="M147"/>
    </sheetView>
  </sheetViews>
  <sheetFormatPr defaultColWidth="8.85546875" defaultRowHeight="12" x14ac:dyDescent="0.2"/>
  <cols>
    <col min="1" max="1" width="7.140625" style="24" customWidth="1"/>
    <col min="2" max="2" width="60.7109375" style="25" customWidth="1"/>
    <col min="3" max="3" width="6.7109375" style="32" customWidth="1"/>
    <col min="4" max="4" width="8.85546875" style="26"/>
    <col min="5" max="6" width="8.85546875" style="27"/>
    <col min="7" max="7" width="10.28515625" style="8" customWidth="1"/>
    <col min="8" max="8" width="10.5703125" style="8" bestFit="1" customWidth="1"/>
    <col min="9" max="9" width="7.140625" style="26" hidden="1" customWidth="1"/>
    <col min="10" max="11" width="8.85546875" style="27"/>
    <col min="12" max="12" width="11.140625" style="8" customWidth="1"/>
    <col min="13" max="13" width="11" style="8" customWidth="1"/>
    <col min="14" max="16384" width="8.85546875" style="8"/>
  </cols>
  <sheetData>
    <row r="1" spans="1:13" s="48" customFormat="1" ht="15" x14ac:dyDescent="0.25">
      <c r="A1" s="43" t="s">
        <v>219</v>
      </c>
      <c r="B1" s="44"/>
      <c r="C1" s="45"/>
      <c r="D1" s="46"/>
      <c r="E1" s="47"/>
      <c r="F1" s="47"/>
      <c r="I1" s="46"/>
      <c r="J1" s="47"/>
      <c r="K1" s="47"/>
    </row>
    <row r="2" spans="1:13" ht="36" x14ac:dyDescent="0.2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5" t="s">
        <v>6</v>
      </c>
      <c r="H2" s="6" t="s">
        <v>7</v>
      </c>
      <c r="I2" s="3" t="s">
        <v>3</v>
      </c>
      <c r="J2" s="7" t="s">
        <v>8</v>
      </c>
      <c r="K2" s="7" t="s">
        <v>9</v>
      </c>
      <c r="L2" s="7" t="s">
        <v>10</v>
      </c>
      <c r="M2" s="4" t="s">
        <v>297</v>
      </c>
    </row>
    <row r="3" spans="1:13" s="14" customFormat="1" x14ac:dyDescent="0.2">
      <c r="A3" s="9" t="s">
        <v>11</v>
      </c>
      <c r="B3" s="10" t="s">
        <v>220</v>
      </c>
      <c r="C3" s="30"/>
      <c r="D3" s="11"/>
      <c r="E3" s="12"/>
      <c r="F3" s="12"/>
      <c r="G3" s="13">
        <f>SUM(G4:G13)</f>
        <v>41935.5</v>
      </c>
      <c r="H3" s="13">
        <f>SUM(H4:H13)</f>
        <v>66858.200000000012</v>
      </c>
      <c r="I3" s="13"/>
      <c r="J3" s="12"/>
      <c r="K3" s="12"/>
      <c r="L3" s="13">
        <f>SUM(L4:L13)</f>
        <v>83871</v>
      </c>
      <c r="M3" s="13">
        <f>SUM(M4:M13)</f>
        <v>133716.40000000002</v>
      </c>
    </row>
    <row r="4" spans="1:13" x14ac:dyDescent="0.2">
      <c r="A4" s="15" t="s">
        <v>12</v>
      </c>
      <c r="B4" s="16" t="s">
        <v>97</v>
      </c>
      <c r="C4" s="31" t="s">
        <v>71</v>
      </c>
      <c r="D4" s="17">
        <v>0.23</v>
      </c>
      <c r="E4" s="18">
        <v>49700</v>
      </c>
      <c r="F4" s="18">
        <v>74900</v>
      </c>
      <c r="G4" s="19">
        <f t="shared" ref="G4:G72" si="0">ROUND(D4*E4,2)</f>
        <v>11431</v>
      </c>
      <c r="H4" s="20">
        <f t="shared" ref="H4:H72" si="1">ROUND(D4*F4,2)</f>
        <v>17227</v>
      </c>
      <c r="I4" s="17">
        <f t="shared" ref="I4:I111" si="2">D4</f>
        <v>0.23</v>
      </c>
      <c r="J4" s="18">
        <v>99400</v>
      </c>
      <c r="K4" s="18">
        <v>149800</v>
      </c>
      <c r="L4" s="19">
        <f>ROUND(I4*J4,2)</f>
        <v>22862</v>
      </c>
      <c r="M4" s="20">
        <f>ROUND(I4*K4,2)</f>
        <v>34454</v>
      </c>
    </row>
    <row r="5" spans="1:13" x14ac:dyDescent="0.2">
      <c r="A5" s="15" t="s">
        <v>13</v>
      </c>
      <c r="B5" s="16" t="s">
        <v>98</v>
      </c>
      <c r="C5" s="31" t="s">
        <v>71</v>
      </c>
      <c r="D5" s="17">
        <v>0.4</v>
      </c>
      <c r="E5" s="18">
        <v>17000</v>
      </c>
      <c r="F5" s="18">
        <v>27000</v>
      </c>
      <c r="G5" s="19">
        <f t="shared" si="0"/>
        <v>6800</v>
      </c>
      <c r="H5" s="20">
        <f t="shared" si="1"/>
        <v>10800</v>
      </c>
      <c r="I5" s="17">
        <f t="shared" si="2"/>
        <v>0.4</v>
      </c>
      <c r="J5" s="18">
        <v>34000</v>
      </c>
      <c r="K5" s="18">
        <v>54000</v>
      </c>
      <c r="L5" s="19">
        <f t="shared" ref="L5:L78" si="3">ROUND(I5*J5,2)</f>
        <v>13600</v>
      </c>
      <c r="M5" s="20">
        <f t="shared" ref="M5:M78" si="4">ROUND(I5*K5,2)</f>
        <v>21600</v>
      </c>
    </row>
    <row r="6" spans="1:13" x14ac:dyDescent="0.2">
      <c r="A6" s="15" t="s">
        <v>14</v>
      </c>
      <c r="B6" s="16" t="s">
        <v>99</v>
      </c>
      <c r="C6" s="31" t="s">
        <v>71</v>
      </c>
      <c r="D6" s="17">
        <v>0.23</v>
      </c>
      <c r="E6" s="18">
        <v>48000</v>
      </c>
      <c r="F6" s="18">
        <v>77800</v>
      </c>
      <c r="G6" s="19">
        <f t="shared" si="0"/>
        <v>11040</v>
      </c>
      <c r="H6" s="20">
        <f t="shared" si="1"/>
        <v>17894</v>
      </c>
      <c r="I6" s="17">
        <f t="shared" si="2"/>
        <v>0.23</v>
      </c>
      <c r="J6" s="18">
        <v>96000</v>
      </c>
      <c r="K6" s="18">
        <v>155600</v>
      </c>
      <c r="L6" s="19">
        <f t="shared" si="3"/>
        <v>22080</v>
      </c>
      <c r="M6" s="20">
        <f t="shared" si="4"/>
        <v>35788</v>
      </c>
    </row>
    <row r="7" spans="1:13" x14ac:dyDescent="0.2">
      <c r="A7" s="15" t="s">
        <v>15</v>
      </c>
      <c r="B7" s="16" t="s">
        <v>100</v>
      </c>
      <c r="C7" s="31" t="s">
        <v>71</v>
      </c>
      <c r="D7" s="17">
        <v>0.59</v>
      </c>
      <c r="E7" s="18">
        <v>200</v>
      </c>
      <c r="F7" s="18">
        <v>710</v>
      </c>
      <c r="G7" s="19">
        <f t="shared" si="0"/>
        <v>118</v>
      </c>
      <c r="H7" s="20">
        <f t="shared" si="1"/>
        <v>418.9</v>
      </c>
      <c r="I7" s="17">
        <f t="shared" si="2"/>
        <v>0.59</v>
      </c>
      <c r="J7" s="18">
        <v>400</v>
      </c>
      <c r="K7" s="18">
        <v>1420</v>
      </c>
      <c r="L7" s="19">
        <f t="shared" si="3"/>
        <v>236</v>
      </c>
      <c r="M7" s="20">
        <f t="shared" si="4"/>
        <v>837.8</v>
      </c>
    </row>
    <row r="8" spans="1:13" x14ac:dyDescent="0.2">
      <c r="A8" s="15" t="s">
        <v>16</v>
      </c>
      <c r="B8" s="16" t="s">
        <v>101</v>
      </c>
      <c r="C8" s="31" t="s">
        <v>71</v>
      </c>
      <c r="D8" s="17">
        <v>0.23</v>
      </c>
      <c r="E8" s="18">
        <v>17900</v>
      </c>
      <c r="F8" s="18">
        <v>34910</v>
      </c>
      <c r="G8" s="19">
        <f t="shared" si="0"/>
        <v>4117</v>
      </c>
      <c r="H8" s="20">
        <f t="shared" si="1"/>
        <v>8029.3</v>
      </c>
      <c r="I8" s="17">
        <f t="shared" si="2"/>
        <v>0.23</v>
      </c>
      <c r="J8" s="18">
        <v>35800</v>
      </c>
      <c r="K8" s="18">
        <v>69820</v>
      </c>
      <c r="L8" s="19">
        <f t="shared" si="3"/>
        <v>8234</v>
      </c>
      <c r="M8" s="20">
        <f t="shared" si="4"/>
        <v>16058.6</v>
      </c>
    </row>
    <row r="9" spans="1:13" x14ac:dyDescent="0.2">
      <c r="A9" s="15" t="s">
        <v>17</v>
      </c>
      <c r="B9" s="16" t="s">
        <v>102</v>
      </c>
      <c r="C9" s="31" t="s">
        <v>71</v>
      </c>
      <c r="D9" s="17">
        <v>0.16</v>
      </c>
      <c r="E9" s="18">
        <v>49300</v>
      </c>
      <c r="F9" s="18">
        <v>60000</v>
      </c>
      <c r="G9" s="19">
        <f t="shared" si="0"/>
        <v>7888</v>
      </c>
      <c r="H9" s="20">
        <f t="shared" si="1"/>
        <v>9600</v>
      </c>
      <c r="I9" s="17">
        <f t="shared" si="2"/>
        <v>0.16</v>
      </c>
      <c r="J9" s="18">
        <v>98600</v>
      </c>
      <c r="K9" s="18">
        <v>120000</v>
      </c>
      <c r="L9" s="19">
        <f t="shared" si="3"/>
        <v>15776</v>
      </c>
      <c r="M9" s="20">
        <f t="shared" si="4"/>
        <v>19200</v>
      </c>
    </row>
    <row r="10" spans="1:13" x14ac:dyDescent="0.2">
      <c r="A10" s="15" t="s">
        <v>18</v>
      </c>
      <c r="B10" s="16" t="s">
        <v>103</v>
      </c>
      <c r="C10" s="31" t="s">
        <v>71</v>
      </c>
      <c r="D10" s="17">
        <v>0.15</v>
      </c>
      <c r="E10" s="18">
        <v>560</v>
      </c>
      <c r="F10" s="18">
        <v>560</v>
      </c>
      <c r="G10" s="19">
        <f t="shared" si="0"/>
        <v>84</v>
      </c>
      <c r="H10" s="20">
        <f t="shared" si="1"/>
        <v>84</v>
      </c>
      <c r="I10" s="17">
        <f t="shared" si="2"/>
        <v>0.15</v>
      </c>
      <c r="J10" s="18">
        <v>1120</v>
      </c>
      <c r="K10" s="18">
        <v>1120</v>
      </c>
      <c r="L10" s="19">
        <f t="shared" si="3"/>
        <v>168</v>
      </c>
      <c r="M10" s="20">
        <f t="shared" si="4"/>
        <v>168</v>
      </c>
    </row>
    <row r="11" spans="1:13" s="14" customFormat="1" x14ac:dyDescent="0.2">
      <c r="A11" s="15" t="s">
        <v>158</v>
      </c>
      <c r="B11" s="16" t="s">
        <v>221</v>
      </c>
      <c r="C11" s="31" t="s">
        <v>71</v>
      </c>
      <c r="D11" s="17">
        <v>1.46</v>
      </c>
      <c r="E11" s="18">
        <v>100</v>
      </c>
      <c r="F11" s="18">
        <v>900</v>
      </c>
      <c r="G11" s="19">
        <f t="shared" si="0"/>
        <v>146</v>
      </c>
      <c r="H11" s="20">
        <f t="shared" si="1"/>
        <v>1314</v>
      </c>
      <c r="I11" s="17">
        <f t="shared" si="2"/>
        <v>1.46</v>
      </c>
      <c r="J11" s="18">
        <v>200</v>
      </c>
      <c r="K11" s="18">
        <v>1800</v>
      </c>
      <c r="L11" s="19">
        <f t="shared" si="3"/>
        <v>292</v>
      </c>
      <c r="M11" s="20">
        <f t="shared" si="4"/>
        <v>2628</v>
      </c>
    </row>
    <row r="12" spans="1:13" x14ac:dyDescent="0.2">
      <c r="A12" s="15" t="s">
        <v>159</v>
      </c>
      <c r="B12" s="16" t="s">
        <v>222</v>
      </c>
      <c r="C12" s="31" t="s">
        <v>71</v>
      </c>
      <c r="D12" s="17">
        <v>1.24</v>
      </c>
      <c r="E12" s="18">
        <v>100</v>
      </c>
      <c r="F12" s="18">
        <v>900</v>
      </c>
      <c r="G12" s="19">
        <f t="shared" si="0"/>
        <v>124</v>
      </c>
      <c r="H12" s="20">
        <f t="shared" si="1"/>
        <v>1116</v>
      </c>
      <c r="I12" s="17">
        <f t="shared" si="2"/>
        <v>1.24</v>
      </c>
      <c r="J12" s="18">
        <v>200</v>
      </c>
      <c r="K12" s="18">
        <v>1800</v>
      </c>
      <c r="L12" s="19">
        <f t="shared" si="3"/>
        <v>248</v>
      </c>
      <c r="M12" s="20">
        <f t="shared" si="4"/>
        <v>2232</v>
      </c>
    </row>
    <row r="13" spans="1:13" x14ac:dyDescent="0.2">
      <c r="A13" s="15" t="s">
        <v>104</v>
      </c>
      <c r="B13" s="16" t="s">
        <v>223</v>
      </c>
      <c r="C13" s="31" t="s">
        <v>71</v>
      </c>
      <c r="D13" s="17">
        <v>1.25</v>
      </c>
      <c r="E13" s="18">
        <v>150</v>
      </c>
      <c r="F13" s="18">
        <v>300</v>
      </c>
      <c r="G13" s="19">
        <f t="shared" si="0"/>
        <v>187.5</v>
      </c>
      <c r="H13" s="20">
        <f t="shared" si="1"/>
        <v>375</v>
      </c>
      <c r="I13" s="17">
        <f t="shared" si="2"/>
        <v>1.25</v>
      </c>
      <c r="J13" s="18">
        <v>300</v>
      </c>
      <c r="K13" s="18">
        <v>600</v>
      </c>
      <c r="L13" s="19">
        <f t="shared" si="3"/>
        <v>375</v>
      </c>
      <c r="M13" s="20">
        <f t="shared" si="4"/>
        <v>750</v>
      </c>
    </row>
    <row r="14" spans="1:13" x14ac:dyDescent="0.2">
      <c r="A14" s="9" t="s">
        <v>19</v>
      </c>
      <c r="B14" s="10" t="s">
        <v>224</v>
      </c>
      <c r="C14" s="36"/>
      <c r="D14" s="37"/>
      <c r="E14" s="38"/>
      <c r="F14" s="38"/>
      <c r="G14" s="39">
        <f>SUM(G15:G16)</f>
        <v>36285</v>
      </c>
      <c r="H14" s="39">
        <f>SUM(H15:H16)</f>
        <v>52053.599999999999</v>
      </c>
      <c r="I14" s="37"/>
      <c r="J14" s="38"/>
      <c r="K14" s="38"/>
      <c r="L14" s="39">
        <f>SUM(L15:L16)</f>
        <v>72570</v>
      </c>
      <c r="M14" s="39">
        <f>SUM(M15:M16)</f>
        <v>104107.2</v>
      </c>
    </row>
    <row r="15" spans="1:13" x14ac:dyDescent="0.2">
      <c r="A15" s="15" t="s">
        <v>20</v>
      </c>
      <c r="B15" s="16" t="s">
        <v>105</v>
      </c>
      <c r="C15" s="31" t="s">
        <v>71</v>
      </c>
      <c r="D15" s="17">
        <v>2.46</v>
      </c>
      <c r="E15" s="18">
        <v>3150</v>
      </c>
      <c r="F15" s="18">
        <v>3800</v>
      </c>
      <c r="G15" s="19">
        <f t="shared" si="0"/>
        <v>7749</v>
      </c>
      <c r="H15" s="20">
        <f t="shared" si="1"/>
        <v>9348</v>
      </c>
      <c r="I15" s="17">
        <f t="shared" si="2"/>
        <v>2.46</v>
      </c>
      <c r="J15" s="18">
        <v>6300</v>
      </c>
      <c r="K15" s="18">
        <v>7600</v>
      </c>
      <c r="L15" s="19">
        <f t="shared" si="3"/>
        <v>15498</v>
      </c>
      <c r="M15" s="20">
        <f t="shared" si="4"/>
        <v>18696</v>
      </c>
    </row>
    <row r="16" spans="1:13" x14ac:dyDescent="0.2">
      <c r="A16" s="15" t="s">
        <v>21</v>
      </c>
      <c r="B16" s="16" t="s">
        <v>106</v>
      </c>
      <c r="C16" s="31" t="s">
        <v>71</v>
      </c>
      <c r="D16" s="17">
        <v>2.46</v>
      </c>
      <c r="E16" s="18">
        <v>11600</v>
      </c>
      <c r="F16" s="18">
        <v>17360</v>
      </c>
      <c r="G16" s="19">
        <f t="shared" si="0"/>
        <v>28536</v>
      </c>
      <c r="H16" s="20">
        <f t="shared" si="1"/>
        <v>42705.599999999999</v>
      </c>
      <c r="I16" s="17">
        <f t="shared" si="2"/>
        <v>2.46</v>
      </c>
      <c r="J16" s="18">
        <v>23200</v>
      </c>
      <c r="K16" s="18">
        <v>34720</v>
      </c>
      <c r="L16" s="19">
        <f t="shared" si="3"/>
        <v>57072</v>
      </c>
      <c r="M16" s="20">
        <f t="shared" si="4"/>
        <v>85411.199999999997</v>
      </c>
    </row>
    <row r="17" spans="1:13" x14ac:dyDescent="0.2">
      <c r="A17" s="9" t="s">
        <v>22</v>
      </c>
      <c r="B17" s="10" t="s">
        <v>225</v>
      </c>
      <c r="C17" s="36"/>
      <c r="D17" s="37"/>
      <c r="E17" s="38"/>
      <c r="F17" s="38"/>
      <c r="G17" s="39">
        <f>SUM(G18:G21)</f>
        <v>13872</v>
      </c>
      <c r="H17" s="39">
        <f t="shared" ref="H17:M17" si="5">SUM(H18:H21)</f>
        <v>21312.45</v>
      </c>
      <c r="I17" s="39">
        <f t="shared" si="5"/>
        <v>1.61</v>
      </c>
      <c r="J17" s="39"/>
      <c r="K17" s="39"/>
      <c r="L17" s="39">
        <f t="shared" si="5"/>
        <v>27744</v>
      </c>
      <c r="M17" s="39">
        <f t="shared" si="5"/>
        <v>42624.9</v>
      </c>
    </row>
    <row r="18" spans="1:13" x14ac:dyDescent="0.2">
      <c r="A18" s="15" t="s">
        <v>23</v>
      </c>
      <c r="B18" s="16" t="s">
        <v>107</v>
      </c>
      <c r="C18" s="31" t="s">
        <v>71</v>
      </c>
      <c r="D18" s="17">
        <v>0.31</v>
      </c>
      <c r="E18" s="18">
        <v>6300</v>
      </c>
      <c r="F18" s="18">
        <v>7285</v>
      </c>
      <c r="G18" s="19">
        <f t="shared" si="0"/>
        <v>1953</v>
      </c>
      <c r="H18" s="20">
        <f t="shared" si="1"/>
        <v>2258.35</v>
      </c>
      <c r="I18" s="17">
        <f t="shared" si="2"/>
        <v>0.31</v>
      </c>
      <c r="J18" s="18">
        <v>12600</v>
      </c>
      <c r="K18" s="18">
        <v>14570</v>
      </c>
      <c r="L18" s="19">
        <f t="shared" si="3"/>
        <v>3906</v>
      </c>
      <c r="M18" s="20">
        <f t="shared" si="4"/>
        <v>4516.7</v>
      </c>
    </row>
    <row r="19" spans="1:13" x14ac:dyDescent="0.2">
      <c r="A19" s="15" t="s">
        <v>24</v>
      </c>
      <c r="B19" s="16" t="s">
        <v>226</v>
      </c>
      <c r="C19" s="31" t="s">
        <v>71</v>
      </c>
      <c r="D19" s="17">
        <v>0.71</v>
      </c>
      <c r="E19" s="18">
        <v>1300</v>
      </c>
      <c r="F19" s="18">
        <v>3140</v>
      </c>
      <c r="G19" s="19">
        <f t="shared" si="0"/>
        <v>923</v>
      </c>
      <c r="H19" s="20">
        <f t="shared" si="1"/>
        <v>2229.4</v>
      </c>
      <c r="I19" s="17">
        <f t="shared" si="2"/>
        <v>0.71</v>
      </c>
      <c r="J19" s="18">
        <v>2600</v>
      </c>
      <c r="K19" s="18">
        <v>6280</v>
      </c>
      <c r="L19" s="19">
        <f t="shared" si="3"/>
        <v>1846</v>
      </c>
      <c r="M19" s="20">
        <f t="shared" si="4"/>
        <v>4458.8</v>
      </c>
    </row>
    <row r="20" spans="1:13" s="14" customFormat="1" x14ac:dyDescent="0.2">
      <c r="A20" s="15" t="s">
        <v>25</v>
      </c>
      <c r="B20" s="16" t="s">
        <v>108</v>
      </c>
      <c r="C20" s="31" t="s">
        <v>71</v>
      </c>
      <c r="D20" s="17">
        <v>0.35</v>
      </c>
      <c r="E20" s="18">
        <v>26000</v>
      </c>
      <c r="F20" s="18">
        <v>39650</v>
      </c>
      <c r="G20" s="19">
        <f t="shared" si="0"/>
        <v>9100</v>
      </c>
      <c r="H20" s="20">
        <f t="shared" si="1"/>
        <v>13877.5</v>
      </c>
      <c r="I20" s="17">
        <f t="shared" si="2"/>
        <v>0.35</v>
      </c>
      <c r="J20" s="18">
        <v>52000</v>
      </c>
      <c r="K20" s="18">
        <v>79300</v>
      </c>
      <c r="L20" s="19">
        <f t="shared" si="3"/>
        <v>18200</v>
      </c>
      <c r="M20" s="20">
        <f t="shared" si="4"/>
        <v>27755</v>
      </c>
    </row>
    <row r="21" spans="1:13" x14ac:dyDescent="0.2">
      <c r="A21" s="15" t="s">
        <v>26</v>
      </c>
      <c r="B21" s="16" t="s">
        <v>109</v>
      </c>
      <c r="C21" s="31" t="s">
        <v>71</v>
      </c>
      <c r="D21" s="17">
        <v>0.24</v>
      </c>
      <c r="E21" s="18">
        <v>7900</v>
      </c>
      <c r="F21" s="18">
        <v>12280</v>
      </c>
      <c r="G21" s="19">
        <f t="shared" si="0"/>
        <v>1896</v>
      </c>
      <c r="H21" s="20">
        <f t="shared" si="1"/>
        <v>2947.2</v>
      </c>
      <c r="I21" s="17">
        <f t="shared" si="2"/>
        <v>0.24</v>
      </c>
      <c r="J21" s="18">
        <v>15800</v>
      </c>
      <c r="K21" s="18">
        <v>24560</v>
      </c>
      <c r="L21" s="19">
        <f t="shared" si="3"/>
        <v>3792</v>
      </c>
      <c r="M21" s="20">
        <f t="shared" si="4"/>
        <v>5894.4</v>
      </c>
    </row>
    <row r="22" spans="1:13" x14ac:dyDescent="0.2">
      <c r="A22" s="9" t="s">
        <v>27</v>
      </c>
      <c r="B22" s="10" t="s">
        <v>227</v>
      </c>
      <c r="C22" s="36"/>
      <c r="D22" s="37"/>
      <c r="E22" s="38"/>
      <c r="F22" s="38"/>
      <c r="G22" s="39">
        <f>SUM(G23:G26)</f>
        <v>7952</v>
      </c>
      <c r="H22" s="39">
        <f>SUM(H23:H26)</f>
        <v>31960</v>
      </c>
      <c r="I22" s="37"/>
      <c r="J22" s="38"/>
      <c r="K22" s="38"/>
      <c r="L22" s="39">
        <f>SUM(L23:L26)</f>
        <v>15904</v>
      </c>
      <c r="M22" s="39">
        <f>SUM(M23:M26)</f>
        <v>63920</v>
      </c>
    </row>
    <row r="23" spans="1:13" x14ac:dyDescent="0.2">
      <c r="A23" s="15" t="s">
        <v>28</v>
      </c>
      <c r="B23" s="16" t="s">
        <v>228</v>
      </c>
      <c r="C23" s="31" t="s">
        <v>71</v>
      </c>
      <c r="D23" s="17">
        <v>4.2</v>
      </c>
      <c r="E23" s="18">
        <v>500</v>
      </c>
      <c r="F23" s="18">
        <v>2000</v>
      </c>
      <c r="G23" s="19">
        <f t="shared" si="0"/>
        <v>2100</v>
      </c>
      <c r="H23" s="20">
        <f t="shared" si="1"/>
        <v>8400</v>
      </c>
      <c r="I23" s="17">
        <f t="shared" si="2"/>
        <v>4.2</v>
      </c>
      <c r="J23" s="18">
        <v>1000</v>
      </c>
      <c r="K23" s="18">
        <v>4000</v>
      </c>
      <c r="L23" s="19">
        <f t="shared" si="3"/>
        <v>4200</v>
      </c>
      <c r="M23" s="20">
        <f t="shared" si="4"/>
        <v>16800</v>
      </c>
    </row>
    <row r="24" spans="1:13" ht="24" x14ac:dyDescent="0.2">
      <c r="A24" s="15" t="s">
        <v>29</v>
      </c>
      <c r="B24" s="16" t="s">
        <v>229</v>
      </c>
      <c r="C24" s="31" t="s">
        <v>71</v>
      </c>
      <c r="D24" s="17">
        <v>5.7</v>
      </c>
      <c r="E24" s="18">
        <v>1000</v>
      </c>
      <c r="F24" s="18">
        <v>4000</v>
      </c>
      <c r="G24" s="19">
        <f t="shared" si="0"/>
        <v>5700</v>
      </c>
      <c r="H24" s="20">
        <f t="shared" si="1"/>
        <v>22800</v>
      </c>
      <c r="I24" s="17">
        <f t="shared" si="2"/>
        <v>5.7</v>
      </c>
      <c r="J24" s="18">
        <v>2000</v>
      </c>
      <c r="K24" s="18">
        <v>8000</v>
      </c>
      <c r="L24" s="19">
        <f t="shared" si="3"/>
        <v>11400</v>
      </c>
      <c r="M24" s="20">
        <f t="shared" si="4"/>
        <v>45600</v>
      </c>
    </row>
    <row r="25" spans="1:13" x14ac:dyDescent="0.2">
      <c r="A25" s="15" t="s">
        <v>30</v>
      </c>
      <c r="B25" s="16" t="s">
        <v>230</v>
      </c>
      <c r="C25" s="31" t="s">
        <v>71</v>
      </c>
      <c r="D25" s="17">
        <v>7.8</v>
      </c>
      <c r="E25" s="18">
        <v>10</v>
      </c>
      <c r="F25" s="18">
        <v>50</v>
      </c>
      <c r="G25" s="19">
        <f t="shared" si="0"/>
        <v>78</v>
      </c>
      <c r="H25" s="20">
        <f t="shared" si="1"/>
        <v>390</v>
      </c>
      <c r="I25" s="17">
        <f t="shared" si="2"/>
        <v>7.8</v>
      </c>
      <c r="J25" s="18">
        <v>20</v>
      </c>
      <c r="K25" s="18">
        <v>100</v>
      </c>
      <c r="L25" s="19">
        <f t="shared" si="3"/>
        <v>156</v>
      </c>
      <c r="M25" s="20">
        <f t="shared" si="4"/>
        <v>780</v>
      </c>
    </row>
    <row r="26" spans="1:13" x14ac:dyDescent="0.2">
      <c r="A26" s="15" t="s">
        <v>31</v>
      </c>
      <c r="B26" s="16" t="s">
        <v>231</v>
      </c>
      <c r="C26" s="31" t="s">
        <v>71</v>
      </c>
      <c r="D26" s="17">
        <v>7.4</v>
      </c>
      <c r="E26" s="18">
        <v>10</v>
      </c>
      <c r="F26" s="18">
        <v>50</v>
      </c>
      <c r="G26" s="19">
        <f t="shared" si="0"/>
        <v>74</v>
      </c>
      <c r="H26" s="20">
        <f t="shared" si="1"/>
        <v>370</v>
      </c>
      <c r="I26" s="17">
        <f t="shared" si="2"/>
        <v>7.4</v>
      </c>
      <c r="J26" s="18">
        <v>20</v>
      </c>
      <c r="K26" s="18">
        <v>100</v>
      </c>
      <c r="L26" s="19">
        <f t="shared" si="3"/>
        <v>148</v>
      </c>
      <c r="M26" s="20">
        <f t="shared" si="4"/>
        <v>740</v>
      </c>
    </row>
    <row r="27" spans="1:13" x14ac:dyDescent="0.2">
      <c r="A27" s="9" t="s">
        <v>183</v>
      </c>
      <c r="B27" s="34" t="s">
        <v>232</v>
      </c>
      <c r="C27" s="36"/>
      <c r="D27" s="37"/>
      <c r="E27" s="38"/>
      <c r="F27" s="38"/>
      <c r="G27" s="39">
        <f>SUM(G28:G30)</f>
        <v>655.81999999999994</v>
      </c>
      <c r="H27" s="39">
        <f t="shared" ref="H27:M27" si="6">SUM(H28:H30)</f>
        <v>11174.63</v>
      </c>
      <c r="I27" s="39">
        <f t="shared" si="6"/>
        <v>1.423767</v>
      </c>
      <c r="J27" s="39"/>
      <c r="K27" s="39"/>
      <c r="L27" s="39">
        <f t="shared" si="6"/>
        <v>1311.6399999999999</v>
      </c>
      <c r="M27" s="39">
        <f t="shared" si="6"/>
        <v>22349.26</v>
      </c>
    </row>
    <row r="28" spans="1:13" s="29" customFormat="1" ht="24" x14ac:dyDescent="0.25">
      <c r="A28" s="15" t="s">
        <v>32</v>
      </c>
      <c r="B28" s="16" t="s">
        <v>233</v>
      </c>
      <c r="C28" s="31" t="s">
        <v>71</v>
      </c>
      <c r="D28" s="21">
        <v>0.52029999999999998</v>
      </c>
      <c r="E28" s="22">
        <v>300</v>
      </c>
      <c r="F28" s="22">
        <v>17300</v>
      </c>
      <c r="G28" s="19">
        <f t="shared" si="0"/>
        <v>156.09</v>
      </c>
      <c r="H28" s="20">
        <f t="shared" si="1"/>
        <v>9001.19</v>
      </c>
      <c r="I28" s="21">
        <f t="shared" si="2"/>
        <v>0.52029999999999998</v>
      </c>
      <c r="J28" s="22">
        <v>600</v>
      </c>
      <c r="K28" s="22">
        <v>34600</v>
      </c>
      <c r="L28" s="19">
        <f t="shared" si="3"/>
        <v>312.18</v>
      </c>
      <c r="M28" s="20">
        <f t="shared" si="4"/>
        <v>18002.38</v>
      </c>
    </row>
    <row r="29" spans="1:13" x14ac:dyDescent="0.2">
      <c r="A29" s="15" t="s">
        <v>33</v>
      </c>
      <c r="B29" s="16" t="s">
        <v>110</v>
      </c>
      <c r="C29" s="31" t="s">
        <v>71</v>
      </c>
      <c r="D29" s="17">
        <v>0.44769999999999999</v>
      </c>
      <c r="E29" s="18">
        <v>200</v>
      </c>
      <c r="F29" s="18">
        <v>2330</v>
      </c>
      <c r="G29" s="19">
        <f t="shared" si="0"/>
        <v>89.54</v>
      </c>
      <c r="H29" s="20">
        <f t="shared" si="1"/>
        <v>1043.1400000000001</v>
      </c>
      <c r="I29" s="17">
        <f t="shared" si="2"/>
        <v>0.44769999999999999</v>
      </c>
      <c r="J29" s="18">
        <v>400</v>
      </c>
      <c r="K29" s="18">
        <v>4660</v>
      </c>
      <c r="L29" s="19">
        <f t="shared" si="3"/>
        <v>179.08</v>
      </c>
      <c r="M29" s="20">
        <f t="shared" si="4"/>
        <v>2086.2800000000002</v>
      </c>
    </row>
    <row r="30" spans="1:13" x14ac:dyDescent="0.2">
      <c r="A30" s="15" t="s">
        <v>34</v>
      </c>
      <c r="B30" s="16" t="s">
        <v>111</v>
      </c>
      <c r="C30" s="31" t="s">
        <v>71</v>
      </c>
      <c r="D30" s="17">
        <v>0.45576699999999998</v>
      </c>
      <c r="E30" s="18">
        <v>900</v>
      </c>
      <c r="F30" s="18">
        <v>2480</v>
      </c>
      <c r="G30" s="19">
        <f t="shared" si="0"/>
        <v>410.19</v>
      </c>
      <c r="H30" s="20">
        <f t="shared" si="1"/>
        <v>1130.3</v>
      </c>
      <c r="I30" s="17">
        <f t="shared" si="2"/>
        <v>0.45576699999999998</v>
      </c>
      <c r="J30" s="18">
        <v>1800</v>
      </c>
      <c r="K30" s="18">
        <v>4960</v>
      </c>
      <c r="L30" s="19">
        <f t="shared" si="3"/>
        <v>820.38</v>
      </c>
      <c r="M30" s="20">
        <f t="shared" si="4"/>
        <v>2260.6</v>
      </c>
    </row>
    <row r="31" spans="1:13" x14ac:dyDescent="0.2">
      <c r="A31" s="9" t="s">
        <v>184</v>
      </c>
      <c r="B31" s="34" t="s">
        <v>234</v>
      </c>
      <c r="C31" s="36"/>
      <c r="D31" s="37"/>
      <c r="E31" s="38"/>
      <c r="F31" s="38"/>
      <c r="G31" s="39">
        <f>SUM(G32:G33)</f>
        <v>610</v>
      </c>
      <c r="H31" s="39">
        <f t="shared" ref="H31:M31" si="7">SUM(H32:H33)</f>
        <v>2700</v>
      </c>
      <c r="I31" s="39">
        <f t="shared" si="7"/>
        <v>23.4</v>
      </c>
      <c r="J31" s="39"/>
      <c r="K31" s="39"/>
      <c r="L31" s="39">
        <f t="shared" si="7"/>
        <v>1220</v>
      </c>
      <c r="M31" s="39">
        <f t="shared" si="7"/>
        <v>5400</v>
      </c>
    </row>
    <row r="32" spans="1:13" x14ac:dyDescent="0.2">
      <c r="A32" s="15" t="s">
        <v>35</v>
      </c>
      <c r="B32" s="16" t="s">
        <v>112</v>
      </c>
      <c r="C32" s="31" t="s">
        <v>71</v>
      </c>
      <c r="D32" s="17">
        <v>9.4</v>
      </c>
      <c r="E32" s="18">
        <v>50</v>
      </c>
      <c r="F32" s="18">
        <v>250</v>
      </c>
      <c r="G32" s="19">
        <f t="shared" si="0"/>
        <v>470</v>
      </c>
      <c r="H32" s="20">
        <f t="shared" si="1"/>
        <v>2350</v>
      </c>
      <c r="I32" s="17">
        <f t="shared" si="2"/>
        <v>9.4</v>
      </c>
      <c r="J32" s="18">
        <v>100</v>
      </c>
      <c r="K32" s="18">
        <v>500</v>
      </c>
      <c r="L32" s="19">
        <f t="shared" si="3"/>
        <v>940</v>
      </c>
      <c r="M32" s="20">
        <f t="shared" si="4"/>
        <v>4700</v>
      </c>
    </row>
    <row r="33" spans="1:13" x14ac:dyDescent="0.2">
      <c r="A33" s="15" t="s">
        <v>36</v>
      </c>
      <c r="B33" s="16" t="s">
        <v>235</v>
      </c>
      <c r="C33" s="31" t="s">
        <v>113</v>
      </c>
      <c r="D33" s="17">
        <v>14</v>
      </c>
      <c r="E33" s="18">
        <v>10</v>
      </c>
      <c r="F33" s="18">
        <v>25</v>
      </c>
      <c r="G33" s="19">
        <f t="shared" si="0"/>
        <v>140</v>
      </c>
      <c r="H33" s="20">
        <f t="shared" si="1"/>
        <v>350</v>
      </c>
      <c r="I33" s="17">
        <f t="shared" si="2"/>
        <v>14</v>
      </c>
      <c r="J33" s="18">
        <v>20</v>
      </c>
      <c r="K33" s="18">
        <v>50</v>
      </c>
      <c r="L33" s="19">
        <f t="shared" si="3"/>
        <v>280</v>
      </c>
      <c r="M33" s="20">
        <f t="shared" si="4"/>
        <v>700</v>
      </c>
    </row>
    <row r="34" spans="1:13" x14ac:dyDescent="0.2">
      <c r="A34" s="35" t="s">
        <v>185</v>
      </c>
      <c r="B34" s="34" t="s">
        <v>236</v>
      </c>
      <c r="C34" s="36"/>
      <c r="D34" s="37"/>
      <c r="E34" s="38"/>
      <c r="F34" s="38"/>
      <c r="G34" s="39">
        <f>SUM(G35:G48)</f>
        <v>108399.48000000001</v>
      </c>
      <c r="H34" s="39">
        <f t="shared" ref="H34:M34" si="8">SUM(H35:H48)</f>
        <v>278886.12</v>
      </c>
      <c r="I34" s="39">
        <f t="shared" si="8"/>
        <v>171.88</v>
      </c>
      <c r="J34" s="39"/>
      <c r="K34" s="39"/>
      <c r="L34" s="39">
        <f t="shared" si="8"/>
        <v>216798.96000000002</v>
      </c>
      <c r="M34" s="39">
        <f t="shared" si="8"/>
        <v>557772.24</v>
      </c>
    </row>
    <row r="35" spans="1:13" s="14" customFormat="1" x14ac:dyDescent="0.2">
      <c r="A35" s="15" t="s">
        <v>37</v>
      </c>
      <c r="B35" s="16" t="s">
        <v>114</v>
      </c>
      <c r="C35" s="31" t="s">
        <v>71</v>
      </c>
      <c r="D35" s="17">
        <v>8.7200000000000006</v>
      </c>
      <c r="E35" s="18">
        <v>876</v>
      </c>
      <c r="F35" s="18">
        <v>2124</v>
      </c>
      <c r="G35" s="19">
        <f t="shared" si="0"/>
        <v>7638.72</v>
      </c>
      <c r="H35" s="20">
        <f t="shared" si="1"/>
        <v>18521.28</v>
      </c>
      <c r="I35" s="17">
        <f t="shared" si="2"/>
        <v>8.7200000000000006</v>
      </c>
      <c r="J35" s="18">
        <v>1752</v>
      </c>
      <c r="K35" s="18">
        <v>4248</v>
      </c>
      <c r="L35" s="19">
        <f t="shared" si="3"/>
        <v>15277.44</v>
      </c>
      <c r="M35" s="20">
        <f t="shared" si="4"/>
        <v>37042.559999999998</v>
      </c>
    </row>
    <row r="36" spans="1:13" x14ac:dyDescent="0.2">
      <c r="A36" s="15" t="s">
        <v>38</v>
      </c>
      <c r="B36" s="16" t="s">
        <v>115</v>
      </c>
      <c r="C36" s="31" t="s">
        <v>71</v>
      </c>
      <c r="D36" s="17">
        <v>10.84</v>
      </c>
      <c r="E36" s="18">
        <v>1332</v>
      </c>
      <c r="F36" s="18">
        <v>3000</v>
      </c>
      <c r="G36" s="19">
        <f t="shared" si="0"/>
        <v>14438.88</v>
      </c>
      <c r="H36" s="20">
        <f t="shared" si="1"/>
        <v>32520</v>
      </c>
      <c r="I36" s="17">
        <f t="shared" si="2"/>
        <v>10.84</v>
      </c>
      <c r="J36" s="18">
        <v>2664</v>
      </c>
      <c r="K36" s="18">
        <v>6000</v>
      </c>
      <c r="L36" s="19">
        <f t="shared" si="3"/>
        <v>28877.759999999998</v>
      </c>
      <c r="M36" s="20">
        <f t="shared" si="4"/>
        <v>65040</v>
      </c>
    </row>
    <row r="37" spans="1:13" x14ac:dyDescent="0.2">
      <c r="A37" s="15" t="s">
        <v>39</v>
      </c>
      <c r="B37" s="16" t="s">
        <v>116</v>
      </c>
      <c r="C37" s="31" t="s">
        <v>71</v>
      </c>
      <c r="D37" s="17">
        <v>10</v>
      </c>
      <c r="E37" s="18">
        <v>12</v>
      </c>
      <c r="F37" s="18">
        <v>1884</v>
      </c>
      <c r="G37" s="19">
        <f t="shared" si="0"/>
        <v>120</v>
      </c>
      <c r="H37" s="20">
        <f t="shared" si="1"/>
        <v>18840</v>
      </c>
      <c r="I37" s="17">
        <f t="shared" si="2"/>
        <v>10</v>
      </c>
      <c r="J37" s="18">
        <v>24</v>
      </c>
      <c r="K37" s="18">
        <v>3768</v>
      </c>
      <c r="L37" s="19">
        <f t="shared" si="3"/>
        <v>240</v>
      </c>
      <c r="M37" s="20">
        <f t="shared" si="4"/>
        <v>37680</v>
      </c>
    </row>
    <row r="38" spans="1:13" x14ac:dyDescent="0.2">
      <c r="A38" s="15" t="s">
        <v>40</v>
      </c>
      <c r="B38" s="16" t="s">
        <v>117</v>
      </c>
      <c r="C38" s="31" t="s">
        <v>71</v>
      </c>
      <c r="D38" s="17">
        <v>10</v>
      </c>
      <c r="E38" s="18">
        <v>12</v>
      </c>
      <c r="F38" s="18">
        <v>1980</v>
      </c>
      <c r="G38" s="19">
        <f t="shared" si="0"/>
        <v>120</v>
      </c>
      <c r="H38" s="20">
        <f t="shared" si="1"/>
        <v>19800</v>
      </c>
      <c r="I38" s="17">
        <f t="shared" si="2"/>
        <v>10</v>
      </c>
      <c r="J38" s="18">
        <v>24</v>
      </c>
      <c r="K38" s="18">
        <v>3960</v>
      </c>
      <c r="L38" s="19">
        <f t="shared" si="3"/>
        <v>240</v>
      </c>
      <c r="M38" s="20">
        <f t="shared" si="4"/>
        <v>39600</v>
      </c>
    </row>
    <row r="39" spans="1:13" x14ac:dyDescent="0.2">
      <c r="A39" s="15" t="s">
        <v>41</v>
      </c>
      <c r="B39" s="16" t="s">
        <v>118</v>
      </c>
      <c r="C39" s="31" t="s">
        <v>71</v>
      </c>
      <c r="D39" s="17">
        <v>10.55</v>
      </c>
      <c r="E39" s="18">
        <v>1284</v>
      </c>
      <c r="F39" s="18">
        <v>3000</v>
      </c>
      <c r="G39" s="19">
        <f t="shared" si="0"/>
        <v>13546.2</v>
      </c>
      <c r="H39" s="20">
        <f t="shared" si="1"/>
        <v>31650</v>
      </c>
      <c r="I39" s="17">
        <f t="shared" si="2"/>
        <v>10.55</v>
      </c>
      <c r="J39" s="18">
        <v>2568</v>
      </c>
      <c r="K39" s="18">
        <v>6000</v>
      </c>
      <c r="L39" s="19">
        <f t="shared" si="3"/>
        <v>27092.400000000001</v>
      </c>
      <c r="M39" s="20">
        <f t="shared" si="4"/>
        <v>63300</v>
      </c>
    </row>
    <row r="40" spans="1:13" x14ac:dyDescent="0.2">
      <c r="A40" s="15" t="s">
        <v>42</v>
      </c>
      <c r="B40" s="16" t="s">
        <v>119</v>
      </c>
      <c r="C40" s="31" t="s">
        <v>71</v>
      </c>
      <c r="D40" s="17">
        <v>12.44</v>
      </c>
      <c r="E40" s="18">
        <v>2124</v>
      </c>
      <c r="F40" s="18">
        <v>4176</v>
      </c>
      <c r="G40" s="19">
        <f t="shared" si="0"/>
        <v>26422.560000000001</v>
      </c>
      <c r="H40" s="20">
        <f t="shared" si="1"/>
        <v>51949.440000000002</v>
      </c>
      <c r="I40" s="17">
        <f t="shared" si="2"/>
        <v>12.44</v>
      </c>
      <c r="J40" s="18">
        <v>4248</v>
      </c>
      <c r="K40" s="18">
        <v>8352</v>
      </c>
      <c r="L40" s="19">
        <f t="shared" si="3"/>
        <v>52845.120000000003</v>
      </c>
      <c r="M40" s="20">
        <f t="shared" si="4"/>
        <v>103898.88</v>
      </c>
    </row>
    <row r="41" spans="1:13" x14ac:dyDescent="0.2">
      <c r="A41" s="15" t="s">
        <v>43</v>
      </c>
      <c r="B41" s="16" t="s">
        <v>120</v>
      </c>
      <c r="C41" s="31" t="s">
        <v>71</v>
      </c>
      <c r="D41" s="17">
        <v>9.84</v>
      </c>
      <c r="E41" s="18">
        <v>420</v>
      </c>
      <c r="F41" s="18">
        <v>1860</v>
      </c>
      <c r="G41" s="19">
        <f t="shared" si="0"/>
        <v>4132.8</v>
      </c>
      <c r="H41" s="20">
        <f t="shared" si="1"/>
        <v>18302.400000000001</v>
      </c>
      <c r="I41" s="17">
        <f t="shared" si="2"/>
        <v>9.84</v>
      </c>
      <c r="J41" s="18">
        <v>840</v>
      </c>
      <c r="K41" s="18">
        <v>3720</v>
      </c>
      <c r="L41" s="19">
        <f t="shared" si="3"/>
        <v>8265.6</v>
      </c>
      <c r="M41" s="20">
        <f t="shared" si="4"/>
        <v>36604.800000000003</v>
      </c>
    </row>
    <row r="42" spans="1:13" x14ac:dyDescent="0.2">
      <c r="A42" s="15" t="s">
        <v>160</v>
      </c>
      <c r="B42" s="16" t="s">
        <v>121</v>
      </c>
      <c r="C42" s="31" t="s">
        <v>71</v>
      </c>
      <c r="D42" s="17">
        <v>11.32</v>
      </c>
      <c r="E42" s="18">
        <v>1944</v>
      </c>
      <c r="F42" s="18">
        <v>3480</v>
      </c>
      <c r="G42" s="19">
        <f t="shared" si="0"/>
        <v>22006.080000000002</v>
      </c>
      <c r="H42" s="20">
        <f t="shared" si="1"/>
        <v>39393.599999999999</v>
      </c>
      <c r="I42" s="17">
        <f t="shared" si="2"/>
        <v>11.32</v>
      </c>
      <c r="J42" s="18">
        <v>3888</v>
      </c>
      <c r="K42" s="18">
        <v>6960</v>
      </c>
      <c r="L42" s="19">
        <f t="shared" si="3"/>
        <v>44012.160000000003</v>
      </c>
      <c r="M42" s="20">
        <f t="shared" si="4"/>
        <v>78787.199999999997</v>
      </c>
    </row>
    <row r="43" spans="1:13" x14ac:dyDescent="0.2">
      <c r="A43" s="15" t="s">
        <v>161</v>
      </c>
      <c r="B43" s="16" t="s">
        <v>122</v>
      </c>
      <c r="C43" s="31" t="s">
        <v>71</v>
      </c>
      <c r="D43" s="17">
        <v>10.17</v>
      </c>
      <c r="E43" s="18">
        <v>1872</v>
      </c>
      <c r="F43" s="18">
        <v>4020</v>
      </c>
      <c r="G43" s="19">
        <f t="shared" si="0"/>
        <v>19038.240000000002</v>
      </c>
      <c r="H43" s="20">
        <f t="shared" si="1"/>
        <v>40883.4</v>
      </c>
      <c r="I43" s="17">
        <f t="shared" si="2"/>
        <v>10.17</v>
      </c>
      <c r="J43" s="18">
        <v>3744</v>
      </c>
      <c r="K43" s="18">
        <v>8040</v>
      </c>
      <c r="L43" s="19">
        <f t="shared" si="3"/>
        <v>38076.480000000003</v>
      </c>
      <c r="M43" s="20">
        <f t="shared" si="4"/>
        <v>81766.8</v>
      </c>
    </row>
    <row r="44" spans="1:13" x14ac:dyDescent="0.2">
      <c r="A44" s="15" t="s">
        <v>157</v>
      </c>
      <c r="B44" s="16" t="s">
        <v>123</v>
      </c>
      <c r="C44" s="31" t="s">
        <v>71</v>
      </c>
      <c r="D44" s="17">
        <v>12</v>
      </c>
      <c r="E44" s="18">
        <v>12</v>
      </c>
      <c r="F44" s="18">
        <v>120</v>
      </c>
      <c r="G44" s="19">
        <f t="shared" si="0"/>
        <v>144</v>
      </c>
      <c r="H44" s="20">
        <f t="shared" si="1"/>
        <v>1440</v>
      </c>
      <c r="I44" s="17">
        <f t="shared" si="2"/>
        <v>12</v>
      </c>
      <c r="J44" s="18">
        <v>24</v>
      </c>
      <c r="K44" s="18">
        <v>240</v>
      </c>
      <c r="L44" s="19">
        <f t="shared" si="3"/>
        <v>288</v>
      </c>
      <c r="M44" s="20">
        <f t="shared" si="4"/>
        <v>2880</v>
      </c>
    </row>
    <row r="45" spans="1:13" x14ac:dyDescent="0.2">
      <c r="A45" s="15" t="s">
        <v>162</v>
      </c>
      <c r="B45" s="16" t="s">
        <v>237</v>
      </c>
      <c r="C45" s="31" t="s">
        <v>71</v>
      </c>
      <c r="D45" s="17">
        <v>14.5</v>
      </c>
      <c r="E45" s="18">
        <v>12</v>
      </c>
      <c r="F45" s="18">
        <v>48</v>
      </c>
      <c r="G45" s="19">
        <f t="shared" si="0"/>
        <v>174</v>
      </c>
      <c r="H45" s="20">
        <f t="shared" si="1"/>
        <v>696</v>
      </c>
      <c r="I45" s="17">
        <f t="shared" si="2"/>
        <v>14.5</v>
      </c>
      <c r="J45" s="18">
        <v>24</v>
      </c>
      <c r="K45" s="18">
        <v>96</v>
      </c>
      <c r="L45" s="19">
        <f t="shared" si="3"/>
        <v>348</v>
      </c>
      <c r="M45" s="20">
        <f t="shared" si="4"/>
        <v>1392</v>
      </c>
    </row>
    <row r="46" spans="1:13" x14ac:dyDescent="0.2">
      <c r="A46" s="15" t="s">
        <v>163</v>
      </c>
      <c r="B46" s="16" t="s">
        <v>238</v>
      </c>
      <c r="C46" s="31" t="s">
        <v>71</v>
      </c>
      <c r="D46" s="17">
        <v>15</v>
      </c>
      <c r="E46" s="18">
        <v>12</v>
      </c>
      <c r="F46" s="18">
        <v>180</v>
      </c>
      <c r="G46" s="19">
        <f t="shared" si="0"/>
        <v>180</v>
      </c>
      <c r="H46" s="20">
        <f t="shared" si="1"/>
        <v>2700</v>
      </c>
      <c r="I46" s="17">
        <f t="shared" si="2"/>
        <v>15</v>
      </c>
      <c r="J46" s="18">
        <v>24</v>
      </c>
      <c r="K46" s="18">
        <v>360</v>
      </c>
      <c r="L46" s="19">
        <f t="shared" si="3"/>
        <v>360</v>
      </c>
      <c r="M46" s="20">
        <f t="shared" si="4"/>
        <v>5400</v>
      </c>
    </row>
    <row r="47" spans="1:13" s="14" customFormat="1" x14ac:dyDescent="0.2">
      <c r="A47" s="15" t="s">
        <v>164</v>
      </c>
      <c r="B47" s="16" t="s">
        <v>239</v>
      </c>
      <c r="C47" s="31" t="s">
        <v>71</v>
      </c>
      <c r="D47" s="17">
        <v>16.5</v>
      </c>
      <c r="E47" s="18">
        <v>12</v>
      </c>
      <c r="F47" s="18">
        <v>60</v>
      </c>
      <c r="G47" s="19">
        <f t="shared" si="0"/>
        <v>198</v>
      </c>
      <c r="H47" s="20">
        <f t="shared" si="1"/>
        <v>990</v>
      </c>
      <c r="I47" s="17">
        <f t="shared" si="2"/>
        <v>16.5</v>
      </c>
      <c r="J47" s="18">
        <v>24</v>
      </c>
      <c r="K47" s="18">
        <v>120</v>
      </c>
      <c r="L47" s="19">
        <f t="shared" si="3"/>
        <v>396</v>
      </c>
      <c r="M47" s="20">
        <f t="shared" si="4"/>
        <v>1980</v>
      </c>
    </row>
    <row r="48" spans="1:13" x14ac:dyDescent="0.2">
      <c r="A48" s="15" t="s">
        <v>165</v>
      </c>
      <c r="B48" s="16" t="s">
        <v>240</v>
      </c>
      <c r="C48" s="31" t="s">
        <v>71</v>
      </c>
      <c r="D48" s="17">
        <v>20</v>
      </c>
      <c r="E48" s="18">
        <v>12</v>
      </c>
      <c r="F48" s="18">
        <v>60</v>
      </c>
      <c r="G48" s="19">
        <f t="shared" si="0"/>
        <v>240</v>
      </c>
      <c r="H48" s="20">
        <f t="shared" si="1"/>
        <v>1200</v>
      </c>
      <c r="I48" s="17">
        <f t="shared" si="2"/>
        <v>20</v>
      </c>
      <c r="J48" s="18">
        <v>24</v>
      </c>
      <c r="K48" s="18">
        <v>120</v>
      </c>
      <c r="L48" s="19">
        <f t="shared" si="3"/>
        <v>480</v>
      </c>
      <c r="M48" s="20">
        <f t="shared" si="4"/>
        <v>2400</v>
      </c>
    </row>
    <row r="49" spans="1:13" x14ac:dyDescent="0.2">
      <c r="A49" s="35" t="s">
        <v>186</v>
      </c>
      <c r="B49" s="34" t="s">
        <v>241</v>
      </c>
      <c r="C49" s="36"/>
      <c r="D49" s="37"/>
      <c r="E49" s="38"/>
      <c r="F49" s="38"/>
      <c r="G49" s="39">
        <f>SUM(G50:G59)</f>
        <v>26761.4</v>
      </c>
      <c r="H49" s="39">
        <f t="shared" ref="H49:M49" si="9">SUM(H50:H59)</f>
        <v>66892.36</v>
      </c>
      <c r="I49" s="39">
        <f t="shared" si="9"/>
        <v>147.09</v>
      </c>
      <c r="J49" s="39"/>
      <c r="K49" s="39"/>
      <c r="L49" s="39">
        <f t="shared" si="9"/>
        <v>53522.8</v>
      </c>
      <c r="M49" s="39">
        <f t="shared" si="9"/>
        <v>133784.72</v>
      </c>
    </row>
    <row r="50" spans="1:13" x14ac:dyDescent="0.2">
      <c r="A50" s="15" t="s">
        <v>44</v>
      </c>
      <c r="B50" s="16" t="s">
        <v>124</v>
      </c>
      <c r="C50" s="31" t="s">
        <v>71</v>
      </c>
      <c r="D50" s="17">
        <v>6.47</v>
      </c>
      <c r="E50" s="18">
        <v>12</v>
      </c>
      <c r="F50" s="18">
        <v>120</v>
      </c>
      <c r="G50" s="19">
        <f t="shared" si="0"/>
        <v>77.64</v>
      </c>
      <c r="H50" s="20">
        <f t="shared" si="1"/>
        <v>776.4</v>
      </c>
      <c r="I50" s="17">
        <f t="shared" si="2"/>
        <v>6.47</v>
      </c>
      <c r="J50" s="18">
        <v>24</v>
      </c>
      <c r="K50" s="18">
        <v>240</v>
      </c>
      <c r="L50" s="19">
        <f t="shared" si="3"/>
        <v>155.28</v>
      </c>
      <c r="M50" s="20">
        <f t="shared" si="4"/>
        <v>1552.8</v>
      </c>
    </row>
    <row r="51" spans="1:13" x14ac:dyDescent="0.2">
      <c r="A51" s="15" t="s">
        <v>45</v>
      </c>
      <c r="B51" s="16" t="s">
        <v>125</v>
      </c>
      <c r="C51" s="31" t="s">
        <v>71</v>
      </c>
      <c r="D51" s="17">
        <v>7.32</v>
      </c>
      <c r="E51" s="18">
        <v>516</v>
      </c>
      <c r="F51" s="18">
        <v>1224</v>
      </c>
      <c r="G51" s="19">
        <f t="shared" si="0"/>
        <v>3777.12</v>
      </c>
      <c r="H51" s="20">
        <f t="shared" si="1"/>
        <v>8959.68</v>
      </c>
      <c r="I51" s="17">
        <f t="shared" si="2"/>
        <v>7.32</v>
      </c>
      <c r="J51" s="18">
        <v>1032</v>
      </c>
      <c r="K51" s="18">
        <v>2448</v>
      </c>
      <c r="L51" s="19">
        <f t="shared" si="3"/>
        <v>7554.24</v>
      </c>
      <c r="M51" s="20">
        <f t="shared" si="4"/>
        <v>17919.36</v>
      </c>
    </row>
    <row r="52" spans="1:13" x14ac:dyDescent="0.2">
      <c r="A52" s="15" t="s">
        <v>46</v>
      </c>
      <c r="B52" s="16" t="s">
        <v>126</v>
      </c>
      <c r="C52" s="31" t="s">
        <v>71</v>
      </c>
      <c r="D52" s="17">
        <v>7.95</v>
      </c>
      <c r="E52" s="18">
        <v>84</v>
      </c>
      <c r="F52" s="18">
        <v>552</v>
      </c>
      <c r="G52" s="19">
        <f t="shared" si="0"/>
        <v>667.8</v>
      </c>
      <c r="H52" s="20">
        <f t="shared" si="1"/>
        <v>4388.3999999999996</v>
      </c>
      <c r="I52" s="17">
        <f t="shared" si="2"/>
        <v>7.95</v>
      </c>
      <c r="J52" s="18">
        <v>168</v>
      </c>
      <c r="K52" s="18">
        <v>1104</v>
      </c>
      <c r="L52" s="19">
        <f t="shared" si="3"/>
        <v>1335.6</v>
      </c>
      <c r="M52" s="20">
        <f t="shared" si="4"/>
        <v>8776.7999999999993</v>
      </c>
    </row>
    <row r="53" spans="1:13" x14ac:dyDescent="0.2">
      <c r="A53" s="15" t="s">
        <v>47</v>
      </c>
      <c r="B53" s="16" t="s">
        <v>127</v>
      </c>
      <c r="C53" s="31" t="s">
        <v>71</v>
      </c>
      <c r="D53" s="17">
        <v>7.58</v>
      </c>
      <c r="E53" s="18">
        <v>324</v>
      </c>
      <c r="F53" s="18">
        <v>1344</v>
      </c>
      <c r="G53" s="19">
        <f t="shared" si="0"/>
        <v>2455.92</v>
      </c>
      <c r="H53" s="20">
        <f t="shared" si="1"/>
        <v>10187.52</v>
      </c>
      <c r="I53" s="17">
        <f t="shared" si="2"/>
        <v>7.58</v>
      </c>
      <c r="J53" s="18">
        <v>648</v>
      </c>
      <c r="K53" s="18">
        <v>2688</v>
      </c>
      <c r="L53" s="19">
        <f t="shared" si="3"/>
        <v>4911.84</v>
      </c>
      <c r="M53" s="20">
        <f t="shared" si="4"/>
        <v>20375.04</v>
      </c>
    </row>
    <row r="54" spans="1:13" x14ac:dyDescent="0.2">
      <c r="A54" s="15" t="s">
        <v>48</v>
      </c>
      <c r="B54" s="16" t="s">
        <v>128</v>
      </c>
      <c r="C54" s="31" t="s">
        <v>71</v>
      </c>
      <c r="D54" s="17">
        <v>7.24</v>
      </c>
      <c r="E54" s="18">
        <v>120</v>
      </c>
      <c r="F54" s="18">
        <v>252</v>
      </c>
      <c r="G54" s="19">
        <f t="shared" si="0"/>
        <v>868.8</v>
      </c>
      <c r="H54" s="20">
        <f t="shared" si="1"/>
        <v>1824.48</v>
      </c>
      <c r="I54" s="17">
        <f t="shared" si="2"/>
        <v>7.24</v>
      </c>
      <c r="J54" s="18">
        <v>240</v>
      </c>
      <c r="K54" s="18">
        <v>504</v>
      </c>
      <c r="L54" s="19">
        <f t="shared" si="3"/>
        <v>1737.6</v>
      </c>
      <c r="M54" s="20">
        <f t="shared" si="4"/>
        <v>3648.96</v>
      </c>
    </row>
    <row r="55" spans="1:13" x14ac:dyDescent="0.2">
      <c r="A55" s="15" t="s">
        <v>49</v>
      </c>
      <c r="B55" s="16" t="s">
        <v>129</v>
      </c>
      <c r="C55" s="31" t="s">
        <v>71</v>
      </c>
      <c r="D55" s="17">
        <v>8.26</v>
      </c>
      <c r="E55" s="18">
        <v>504</v>
      </c>
      <c r="F55" s="18">
        <v>768</v>
      </c>
      <c r="G55" s="19">
        <f t="shared" si="0"/>
        <v>4163.04</v>
      </c>
      <c r="H55" s="20">
        <f t="shared" si="1"/>
        <v>6343.68</v>
      </c>
      <c r="I55" s="17">
        <f t="shared" si="2"/>
        <v>8.26</v>
      </c>
      <c r="J55" s="18">
        <v>1008</v>
      </c>
      <c r="K55" s="18">
        <v>1536</v>
      </c>
      <c r="L55" s="19">
        <f t="shared" si="3"/>
        <v>8326.08</v>
      </c>
      <c r="M55" s="20">
        <f t="shared" si="4"/>
        <v>12687.36</v>
      </c>
    </row>
    <row r="56" spans="1:13" x14ac:dyDescent="0.2">
      <c r="A56" s="15" t="s">
        <v>50</v>
      </c>
      <c r="B56" s="16" t="s">
        <v>130</v>
      </c>
      <c r="C56" s="31" t="s">
        <v>71</v>
      </c>
      <c r="D56" s="17">
        <v>80</v>
      </c>
      <c r="E56" s="18">
        <v>1</v>
      </c>
      <c r="F56" s="18">
        <v>5</v>
      </c>
      <c r="G56" s="19">
        <f t="shared" si="0"/>
        <v>80</v>
      </c>
      <c r="H56" s="20">
        <f t="shared" si="1"/>
        <v>400</v>
      </c>
      <c r="I56" s="17">
        <f t="shared" si="2"/>
        <v>80</v>
      </c>
      <c r="J56" s="18">
        <v>2</v>
      </c>
      <c r="K56" s="18">
        <v>10</v>
      </c>
      <c r="L56" s="19">
        <f t="shared" si="3"/>
        <v>160</v>
      </c>
      <c r="M56" s="20">
        <f t="shared" si="4"/>
        <v>800</v>
      </c>
    </row>
    <row r="57" spans="1:13" x14ac:dyDescent="0.2">
      <c r="A57" s="15" t="s">
        <v>166</v>
      </c>
      <c r="B57" s="16" t="s">
        <v>131</v>
      </c>
      <c r="C57" s="31" t="s">
        <v>71</v>
      </c>
      <c r="D57" s="17">
        <v>7.15</v>
      </c>
      <c r="E57" s="18">
        <v>636</v>
      </c>
      <c r="F57" s="18">
        <v>1620</v>
      </c>
      <c r="G57" s="19">
        <f t="shared" si="0"/>
        <v>4547.3999999999996</v>
      </c>
      <c r="H57" s="20">
        <f t="shared" si="1"/>
        <v>11583</v>
      </c>
      <c r="I57" s="17">
        <f t="shared" si="2"/>
        <v>7.15</v>
      </c>
      <c r="J57" s="18">
        <v>1272</v>
      </c>
      <c r="K57" s="18">
        <v>3240</v>
      </c>
      <c r="L57" s="19">
        <f t="shared" si="3"/>
        <v>9094.7999999999993</v>
      </c>
      <c r="M57" s="20">
        <f t="shared" si="4"/>
        <v>23166</v>
      </c>
    </row>
    <row r="58" spans="1:13" x14ac:dyDescent="0.2">
      <c r="A58" s="15" t="s">
        <v>167</v>
      </c>
      <c r="B58" s="16" t="s">
        <v>132</v>
      </c>
      <c r="C58" s="31" t="s">
        <v>71</v>
      </c>
      <c r="D58" s="17">
        <v>8.3000000000000007</v>
      </c>
      <c r="E58" s="18">
        <v>1200</v>
      </c>
      <c r="F58" s="18">
        <v>2160</v>
      </c>
      <c r="G58" s="19">
        <f t="shared" si="0"/>
        <v>9960</v>
      </c>
      <c r="H58" s="20">
        <f t="shared" si="1"/>
        <v>17928</v>
      </c>
      <c r="I58" s="17">
        <f t="shared" si="2"/>
        <v>8.3000000000000007</v>
      </c>
      <c r="J58" s="18">
        <v>2400</v>
      </c>
      <c r="K58" s="18">
        <v>4320</v>
      </c>
      <c r="L58" s="19">
        <f t="shared" si="3"/>
        <v>19920</v>
      </c>
      <c r="M58" s="20">
        <f t="shared" si="4"/>
        <v>35856</v>
      </c>
    </row>
    <row r="59" spans="1:13" x14ac:dyDescent="0.2">
      <c r="A59" s="15" t="s">
        <v>133</v>
      </c>
      <c r="B59" s="16" t="s">
        <v>134</v>
      </c>
      <c r="C59" s="31" t="s">
        <v>71</v>
      </c>
      <c r="D59" s="17">
        <v>6.82</v>
      </c>
      <c r="E59" s="18">
        <v>24</v>
      </c>
      <c r="F59" s="18">
        <v>660</v>
      </c>
      <c r="G59" s="19">
        <f t="shared" si="0"/>
        <v>163.68</v>
      </c>
      <c r="H59" s="20">
        <f t="shared" si="1"/>
        <v>4501.2</v>
      </c>
      <c r="I59" s="17">
        <f t="shared" si="2"/>
        <v>6.82</v>
      </c>
      <c r="J59" s="18">
        <v>48</v>
      </c>
      <c r="K59" s="18">
        <v>1320</v>
      </c>
      <c r="L59" s="19">
        <f t="shared" si="3"/>
        <v>327.36</v>
      </c>
      <c r="M59" s="20">
        <f t="shared" si="4"/>
        <v>9002.4</v>
      </c>
    </row>
    <row r="60" spans="1:13" x14ac:dyDescent="0.2">
      <c r="A60" s="35" t="s">
        <v>187</v>
      </c>
      <c r="B60" s="34" t="s">
        <v>242</v>
      </c>
      <c r="C60" s="36"/>
      <c r="D60" s="37"/>
      <c r="E60" s="38"/>
      <c r="F60" s="38"/>
      <c r="G60" s="39">
        <f>SUM(G61:G66)</f>
        <v>643.1</v>
      </c>
      <c r="H60" s="39">
        <f t="shared" ref="H60:M60" si="10">SUM(H61:H66)</f>
        <v>143826.59999999998</v>
      </c>
      <c r="I60" s="39">
        <f t="shared" si="10"/>
        <v>56.3</v>
      </c>
      <c r="J60" s="39"/>
      <c r="K60" s="39"/>
      <c r="L60" s="39">
        <f t="shared" si="10"/>
        <v>1286.2</v>
      </c>
      <c r="M60" s="39">
        <f t="shared" si="10"/>
        <v>287653.19999999995</v>
      </c>
    </row>
    <row r="61" spans="1:13" x14ac:dyDescent="0.2">
      <c r="A61" s="15" t="s">
        <v>51</v>
      </c>
      <c r="B61" s="16" t="s">
        <v>243</v>
      </c>
      <c r="C61" s="31" t="s">
        <v>71</v>
      </c>
      <c r="D61" s="17">
        <v>9.4499999999999993</v>
      </c>
      <c r="E61" s="18">
        <v>11</v>
      </c>
      <c r="F61" s="18">
        <v>2052</v>
      </c>
      <c r="G61" s="19">
        <f t="shared" si="0"/>
        <v>103.95</v>
      </c>
      <c r="H61" s="20">
        <f t="shared" si="1"/>
        <v>19391.400000000001</v>
      </c>
      <c r="I61" s="17">
        <f t="shared" si="2"/>
        <v>9.4499999999999993</v>
      </c>
      <c r="J61" s="18">
        <v>22</v>
      </c>
      <c r="K61" s="18">
        <v>4104</v>
      </c>
      <c r="L61" s="19">
        <f t="shared" si="3"/>
        <v>207.9</v>
      </c>
      <c r="M61" s="20">
        <f t="shared" si="4"/>
        <v>38782.800000000003</v>
      </c>
    </row>
    <row r="62" spans="1:13" x14ac:dyDescent="0.2">
      <c r="A62" s="15" t="s">
        <v>52</v>
      </c>
      <c r="B62" s="16" t="s">
        <v>244</v>
      </c>
      <c r="C62" s="31" t="s">
        <v>71</v>
      </c>
      <c r="D62" s="17">
        <v>10.9</v>
      </c>
      <c r="E62" s="18">
        <v>13</v>
      </c>
      <c r="F62" s="18">
        <v>3000</v>
      </c>
      <c r="G62" s="19">
        <f t="shared" si="0"/>
        <v>141.69999999999999</v>
      </c>
      <c r="H62" s="20">
        <f t="shared" si="1"/>
        <v>32700</v>
      </c>
      <c r="I62" s="17">
        <f t="shared" si="2"/>
        <v>10.9</v>
      </c>
      <c r="J62" s="18">
        <v>26</v>
      </c>
      <c r="K62" s="18">
        <v>6000</v>
      </c>
      <c r="L62" s="19">
        <f t="shared" si="3"/>
        <v>283.39999999999998</v>
      </c>
      <c r="M62" s="20">
        <f t="shared" si="4"/>
        <v>65400</v>
      </c>
    </row>
    <row r="63" spans="1:13" x14ac:dyDescent="0.2">
      <c r="A63" s="15" t="s">
        <v>53</v>
      </c>
      <c r="B63" s="16" t="s">
        <v>245</v>
      </c>
      <c r="C63" s="31" t="s">
        <v>71</v>
      </c>
      <c r="D63" s="17">
        <v>8</v>
      </c>
      <c r="E63" s="18">
        <v>10</v>
      </c>
      <c r="F63" s="18">
        <v>2340</v>
      </c>
      <c r="G63" s="19">
        <f t="shared" si="0"/>
        <v>80</v>
      </c>
      <c r="H63" s="20">
        <f t="shared" si="1"/>
        <v>18720</v>
      </c>
      <c r="I63" s="17">
        <f t="shared" si="2"/>
        <v>8</v>
      </c>
      <c r="J63" s="18">
        <v>20</v>
      </c>
      <c r="K63" s="18">
        <v>4680</v>
      </c>
      <c r="L63" s="19">
        <f t="shared" si="3"/>
        <v>160</v>
      </c>
      <c r="M63" s="20">
        <f t="shared" si="4"/>
        <v>37440</v>
      </c>
    </row>
    <row r="64" spans="1:13" s="14" customFormat="1" x14ac:dyDescent="0.2">
      <c r="A64" s="15" t="s">
        <v>168</v>
      </c>
      <c r="B64" s="16" t="s">
        <v>246</v>
      </c>
      <c r="C64" s="31" t="s">
        <v>71</v>
      </c>
      <c r="D64" s="17">
        <v>10</v>
      </c>
      <c r="E64" s="18">
        <v>12</v>
      </c>
      <c r="F64" s="18">
        <v>2640</v>
      </c>
      <c r="G64" s="19">
        <f t="shared" si="0"/>
        <v>120</v>
      </c>
      <c r="H64" s="20">
        <f t="shared" si="1"/>
        <v>26400</v>
      </c>
      <c r="I64" s="17">
        <f t="shared" si="2"/>
        <v>10</v>
      </c>
      <c r="J64" s="18">
        <v>24</v>
      </c>
      <c r="K64" s="18">
        <v>5280</v>
      </c>
      <c r="L64" s="19">
        <f t="shared" si="3"/>
        <v>240</v>
      </c>
      <c r="M64" s="20">
        <f t="shared" si="4"/>
        <v>52800</v>
      </c>
    </row>
    <row r="65" spans="1:13" x14ac:dyDescent="0.2">
      <c r="A65" s="15" t="s">
        <v>169</v>
      </c>
      <c r="B65" s="16" t="s">
        <v>247</v>
      </c>
      <c r="C65" s="31" t="s">
        <v>71</v>
      </c>
      <c r="D65" s="17">
        <v>9.1999999999999993</v>
      </c>
      <c r="E65" s="18">
        <v>11</v>
      </c>
      <c r="F65" s="18">
        <v>2556</v>
      </c>
      <c r="G65" s="19">
        <f t="shared" si="0"/>
        <v>101.2</v>
      </c>
      <c r="H65" s="20">
        <f t="shared" si="1"/>
        <v>23515.200000000001</v>
      </c>
      <c r="I65" s="17">
        <f t="shared" si="2"/>
        <v>9.1999999999999993</v>
      </c>
      <c r="J65" s="18">
        <v>22</v>
      </c>
      <c r="K65" s="18">
        <v>5112</v>
      </c>
      <c r="L65" s="19">
        <f t="shared" si="3"/>
        <v>202.4</v>
      </c>
      <c r="M65" s="20">
        <f t="shared" si="4"/>
        <v>47030.400000000001</v>
      </c>
    </row>
    <row r="66" spans="1:13" x14ac:dyDescent="0.2">
      <c r="A66" s="15" t="s">
        <v>170</v>
      </c>
      <c r="B66" s="16" t="s">
        <v>248</v>
      </c>
      <c r="C66" s="31" t="s">
        <v>71</v>
      </c>
      <c r="D66" s="17">
        <v>8.75</v>
      </c>
      <c r="E66" s="18">
        <v>11</v>
      </c>
      <c r="F66" s="18">
        <v>2640</v>
      </c>
      <c r="G66" s="19">
        <f t="shared" si="0"/>
        <v>96.25</v>
      </c>
      <c r="H66" s="20">
        <f t="shared" si="1"/>
        <v>23100</v>
      </c>
      <c r="I66" s="17">
        <f t="shared" si="2"/>
        <v>8.75</v>
      </c>
      <c r="J66" s="18">
        <v>22</v>
      </c>
      <c r="K66" s="18">
        <v>5280</v>
      </c>
      <c r="L66" s="19">
        <f t="shared" si="3"/>
        <v>192.5</v>
      </c>
      <c r="M66" s="20">
        <f t="shared" si="4"/>
        <v>46200</v>
      </c>
    </row>
    <row r="67" spans="1:13" x14ac:dyDescent="0.2">
      <c r="A67" s="35" t="s">
        <v>188</v>
      </c>
      <c r="B67" s="34" t="s">
        <v>249</v>
      </c>
      <c r="C67" s="36"/>
      <c r="D67" s="37"/>
      <c r="E67" s="38"/>
      <c r="F67" s="38"/>
      <c r="G67" s="39">
        <f>SUM(G68:G76)</f>
        <v>806.4</v>
      </c>
      <c r="H67" s="39">
        <f t="shared" ref="H67:M67" si="11">SUM(H68:H76)</f>
        <v>15820.8</v>
      </c>
      <c r="I67" s="39">
        <f t="shared" si="11"/>
        <v>67.2</v>
      </c>
      <c r="J67" s="39"/>
      <c r="K67" s="39"/>
      <c r="L67" s="39">
        <f t="shared" si="11"/>
        <v>1612.8</v>
      </c>
      <c r="M67" s="39">
        <f t="shared" si="11"/>
        <v>31641.599999999999</v>
      </c>
    </row>
    <row r="68" spans="1:13" x14ac:dyDescent="0.2">
      <c r="A68" s="15" t="s">
        <v>54</v>
      </c>
      <c r="B68" s="16" t="s">
        <v>250</v>
      </c>
      <c r="C68" s="31" t="s">
        <v>71</v>
      </c>
      <c r="D68" s="17">
        <v>5.5</v>
      </c>
      <c r="E68" s="18">
        <v>12</v>
      </c>
      <c r="F68" s="18">
        <v>408</v>
      </c>
      <c r="G68" s="19">
        <f t="shared" si="0"/>
        <v>66</v>
      </c>
      <c r="H68" s="20">
        <f t="shared" si="1"/>
        <v>2244</v>
      </c>
      <c r="I68" s="17">
        <f t="shared" si="2"/>
        <v>5.5</v>
      </c>
      <c r="J68" s="18">
        <v>24</v>
      </c>
      <c r="K68" s="18">
        <v>816</v>
      </c>
      <c r="L68" s="19">
        <f t="shared" si="3"/>
        <v>132</v>
      </c>
      <c r="M68" s="20">
        <f t="shared" si="4"/>
        <v>4488</v>
      </c>
    </row>
    <row r="69" spans="1:13" x14ac:dyDescent="0.2">
      <c r="A69" s="15" t="s">
        <v>55</v>
      </c>
      <c r="B69" s="16" t="s">
        <v>251</v>
      </c>
      <c r="C69" s="31" t="s">
        <v>71</v>
      </c>
      <c r="D69" s="17">
        <v>5.5</v>
      </c>
      <c r="E69" s="18">
        <v>12</v>
      </c>
      <c r="F69" s="18">
        <v>180</v>
      </c>
      <c r="G69" s="19">
        <f t="shared" si="0"/>
        <v>66</v>
      </c>
      <c r="H69" s="20">
        <f t="shared" si="1"/>
        <v>990</v>
      </c>
      <c r="I69" s="17">
        <f t="shared" si="2"/>
        <v>5.5</v>
      </c>
      <c r="J69" s="18">
        <v>24</v>
      </c>
      <c r="K69" s="18">
        <v>360</v>
      </c>
      <c r="L69" s="19">
        <f t="shared" si="3"/>
        <v>132</v>
      </c>
      <c r="M69" s="20">
        <f t="shared" si="4"/>
        <v>1980</v>
      </c>
    </row>
    <row r="70" spans="1:13" x14ac:dyDescent="0.2">
      <c r="A70" s="15" t="s">
        <v>56</v>
      </c>
      <c r="B70" s="16" t="s">
        <v>252</v>
      </c>
      <c r="C70" s="31" t="s">
        <v>71</v>
      </c>
      <c r="D70" s="17">
        <v>5.5</v>
      </c>
      <c r="E70" s="18">
        <v>12</v>
      </c>
      <c r="F70" s="18">
        <v>540</v>
      </c>
      <c r="G70" s="19">
        <f t="shared" si="0"/>
        <v>66</v>
      </c>
      <c r="H70" s="20">
        <f t="shared" si="1"/>
        <v>2970</v>
      </c>
      <c r="I70" s="17">
        <f t="shared" si="2"/>
        <v>5.5</v>
      </c>
      <c r="J70" s="18">
        <v>24</v>
      </c>
      <c r="K70" s="18">
        <v>1080</v>
      </c>
      <c r="L70" s="19">
        <f t="shared" si="3"/>
        <v>132</v>
      </c>
      <c r="M70" s="20">
        <f t="shared" si="4"/>
        <v>5940</v>
      </c>
    </row>
    <row r="71" spans="1:13" x14ac:dyDescent="0.2">
      <c r="A71" s="15" t="s">
        <v>57</v>
      </c>
      <c r="B71" s="16" t="s">
        <v>253</v>
      </c>
      <c r="C71" s="31" t="s">
        <v>71</v>
      </c>
      <c r="D71" s="17">
        <v>5.5</v>
      </c>
      <c r="E71" s="18">
        <v>12</v>
      </c>
      <c r="F71" s="18">
        <v>60</v>
      </c>
      <c r="G71" s="19">
        <f t="shared" si="0"/>
        <v>66</v>
      </c>
      <c r="H71" s="20">
        <f t="shared" si="1"/>
        <v>330</v>
      </c>
      <c r="I71" s="17">
        <f t="shared" si="2"/>
        <v>5.5</v>
      </c>
      <c r="J71" s="18">
        <v>24</v>
      </c>
      <c r="K71" s="18">
        <v>120</v>
      </c>
      <c r="L71" s="19">
        <f t="shared" si="3"/>
        <v>132</v>
      </c>
      <c r="M71" s="20">
        <f t="shared" si="4"/>
        <v>660</v>
      </c>
    </row>
    <row r="72" spans="1:13" x14ac:dyDescent="0.2">
      <c r="A72" s="15" t="s">
        <v>58</v>
      </c>
      <c r="B72" s="16" t="s">
        <v>254</v>
      </c>
      <c r="C72" s="31" t="s">
        <v>71</v>
      </c>
      <c r="D72" s="17">
        <v>5.5</v>
      </c>
      <c r="E72" s="18">
        <v>12</v>
      </c>
      <c r="F72" s="18">
        <v>60</v>
      </c>
      <c r="G72" s="19">
        <f t="shared" si="0"/>
        <v>66</v>
      </c>
      <c r="H72" s="20">
        <f t="shared" si="1"/>
        <v>330</v>
      </c>
      <c r="I72" s="17">
        <f t="shared" si="2"/>
        <v>5.5</v>
      </c>
      <c r="J72" s="18">
        <v>24</v>
      </c>
      <c r="K72" s="18">
        <v>120</v>
      </c>
      <c r="L72" s="19">
        <f t="shared" si="3"/>
        <v>132</v>
      </c>
      <c r="M72" s="20">
        <f t="shared" si="4"/>
        <v>660</v>
      </c>
    </row>
    <row r="73" spans="1:13" s="14" customFormat="1" x14ac:dyDescent="0.2">
      <c r="A73" s="15" t="s">
        <v>59</v>
      </c>
      <c r="B73" s="16" t="s">
        <v>255</v>
      </c>
      <c r="C73" s="31" t="s">
        <v>71</v>
      </c>
      <c r="D73" s="17">
        <v>5.5</v>
      </c>
      <c r="E73" s="18">
        <v>12</v>
      </c>
      <c r="F73" s="18">
        <v>24</v>
      </c>
      <c r="G73" s="19">
        <f t="shared" ref="G73:G130" si="12">ROUND(D73*E73,2)</f>
        <v>66</v>
      </c>
      <c r="H73" s="20">
        <f t="shared" ref="H73:H130" si="13">ROUND(D73*F73,2)</f>
        <v>132</v>
      </c>
      <c r="I73" s="17">
        <f t="shared" si="2"/>
        <v>5.5</v>
      </c>
      <c r="J73" s="18">
        <v>24</v>
      </c>
      <c r="K73" s="18">
        <v>48</v>
      </c>
      <c r="L73" s="19">
        <f t="shared" si="3"/>
        <v>132</v>
      </c>
      <c r="M73" s="20">
        <f t="shared" si="4"/>
        <v>264</v>
      </c>
    </row>
    <row r="74" spans="1:13" x14ac:dyDescent="0.2">
      <c r="A74" s="15" t="s">
        <v>60</v>
      </c>
      <c r="B74" s="16" t="s">
        <v>256</v>
      </c>
      <c r="C74" s="31" t="s">
        <v>71</v>
      </c>
      <c r="D74" s="17">
        <v>14.5</v>
      </c>
      <c r="E74" s="18">
        <v>12</v>
      </c>
      <c r="F74" s="18">
        <v>360</v>
      </c>
      <c r="G74" s="19">
        <f t="shared" si="12"/>
        <v>174</v>
      </c>
      <c r="H74" s="20">
        <f t="shared" si="13"/>
        <v>5220</v>
      </c>
      <c r="I74" s="17">
        <f t="shared" si="2"/>
        <v>14.5</v>
      </c>
      <c r="J74" s="18">
        <v>24</v>
      </c>
      <c r="K74" s="18">
        <v>720</v>
      </c>
      <c r="L74" s="19">
        <f t="shared" si="3"/>
        <v>348</v>
      </c>
      <c r="M74" s="20">
        <f t="shared" si="4"/>
        <v>10440</v>
      </c>
    </row>
    <row r="75" spans="1:13" x14ac:dyDescent="0.2">
      <c r="A75" s="15" t="s">
        <v>61</v>
      </c>
      <c r="B75" s="16" t="s">
        <v>257</v>
      </c>
      <c r="C75" s="31" t="s">
        <v>71</v>
      </c>
      <c r="D75" s="17">
        <v>14.5</v>
      </c>
      <c r="E75" s="18">
        <v>12</v>
      </c>
      <c r="F75" s="18">
        <v>240</v>
      </c>
      <c r="G75" s="19">
        <f t="shared" si="12"/>
        <v>174</v>
      </c>
      <c r="H75" s="20">
        <f t="shared" si="13"/>
        <v>3480</v>
      </c>
      <c r="I75" s="17">
        <f t="shared" si="2"/>
        <v>14.5</v>
      </c>
      <c r="J75" s="18">
        <v>24</v>
      </c>
      <c r="K75" s="18">
        <v>480</v>
      </c>
      <c r="L75" s="19">
        <f t="shared" si="3"/>
        <v>348</v>
      </c>
      <c r="M75" s="20">
        <f t="shared" si="4"/>
        <v>6960</v>
      </c>
    </row>
    <row r="76" spans="1:13" x14ac:dyDescent="0.2">
      <c r="A76" s="15" t="s">
        <v>62</v>
      </c>
      <c r="B76" s="16" t="s">
        <v>258</v>
      </c>
      <c r="C76" s="31" t="s">
        <v>71</v>
      </c>
      <c r="D76" s="17">
        <v>5.2</v>
      </c>
      <c r="E76" s="18">
        <v>12</v>
      </c>
      <c r="F76" s="18">
        <v>24</v>
      </c>
      <c r="G76" s="19">
        <f t="shared" si="12"/>
        <v>62.4</v>
      </c>
      <c r="H76" s="20">
        <f t="shared" si="13"/>
        <v>124.8</v>
      </c>
      <c r="I76" s="17">
        <f t="shared" si="2"/>
        <v>5.2</v>
      </c>
      <c r="J76" s="18">
        <v>24</v>
      </c>
      <c r="K76" s="18">
        <v>48</v>
      </c>
      <c r="L76" s="19">
        <f t="shared" si="3"/>
        <v>124.8</v>
      </c>
      <c r="M76" s="20">
        <f t="shared" si="4"/>
        <v>249.6</v>
      </c>
    </row>
    <row r="77" spans="1:13" x14ac:dyDescent="0.2">
      <c r="A77" s="35" t="s">
        <v>189</v>
      </c>
      <c r="B77" s="34" t="s">
        <v>259</v>
      </c>
      <c r="C77" s="36"/>
      <c r="D77" s="37"/>
      <c r="E77" s="38"/>
      <c r="F77" s="38"/>
      <c r="G77" s="39">
        <f>SUM(G78:G82)</f>
        <v>2268</v>
      </c>
      <c r="H77" s="39">
        <f t="shared" ref="H77:M77" si="14">SUM(H78:H82)</f>
        <v>23880</v>
      </c>
      <c r="I77" s="39">
        <f t="shared" si="14"/>
        <v>96.699999999999989</v>
      </c>
      <c r="J77" s="39"/>
      <c r="K77" s="39"/>
      <c r="L77" s="39">
        <f t="shared" si="14"/>
        <v>4536</v>
      </c>
      <c r="M77" s="39">
        <f t="shared" si="14"/>
        <v>47760</v>
      </c>
    </row>
    <row r="78" spans="1:13" x14ac:dyDescent="0.2">
      <c r="A78" s="15" t="s">
        <v>63</v>
      </c>
      <c r="B78" s="16" t="s">
        <v>260</v>
      </c>
      <c r="C78" s="31" t="s">
        <v>71</v>
      </c>
      <c r="D78" s="17">
        <v>30</v>
      </c>
      <c r="E78" s="18">
        <v>12</v>
      </c>
      <c r="F78" s="18">
        <v>120</v>
      </c>
      <c r="G78" s="19">
        <f t="shared" si="12"/>
        <v>360</v>
      </c>
      <c r="H78" s="20">
        <f t="shared" si="13"/>
        <v>3600</v>
      </c>
      <c r="I78" s="17">
        <f t="shared" si="2"/>
        <v>30</v>
      </c>
      <c r="J78" s="18">
        <v>24</v>
      </c>
      <c r="K78" s="18">
        <v>240</v>
      </c>
      <c r="L78" s="19">
        <f t="shared" si="3"/>
        <v>720</v>
      </c>
      <c r="M78" s="20">
        <f t="shared" si="4"/>
        <v>7200</v>
      </c>
    </row>
    <row r="79" spans="1:13" x14ac:dyDescent="0.2">
      <c r="A79" s="15" t="s">
        <v>64</v>
      </c>
      <c r="B79" s="16" t="s">
        <v>261</v>
      </c>
      <c r="C79" s="31" t="s">
        <v>71</v>
      </c>
      <c r="D79" s="17">
        <v>24</v>
      </c>
      <c r="E79" s="18">
        <v>1</v>
      </c>
      <c r="F79" s="18">
        <v>60</v>
      </c>
      <c r="G79" s="19">
        <f t="shared" si="12"/>
        <v>24</v>
      </c>
      <c r="H79" s="20">
        <f t="shared" si="13"/>
        <v>1440</v>
      </c>
      <c r="I79" s="17">
        <f t="shared" si="2"/>
        <v>24</v>
      </c>
      <c r="J79" s="18">
        <v>2</v>
      </c>
      <c r="K79" s="18">
        <v>120</v>
      </c>
      <c r="L79" s="19">
        <f t="shared" ref="L79:L130" si="15">ROUND(I79*J79,2)</f>
        <v>48</v>
      </c>
      <c r="M79" s="20">
        <f t="shared" ref="M79:M130" si="16">ROUND(I79*K79,2)</f>
        <v>2880</v>
      </c>
    </row>
    <row r="80" spans="1:13" x14ac:dyDescent="0.2">
      <c r="A80" s="15" t="s">
        <v>65</v>
      </c>
      <c r="B80" s="16" t="s">
        <v>262</v>
      </c>
      <c r="C80" s="31" t="s">
        <v>71</v>
      </c>
      <c r="D80" s="17">
        <v>30</v>
      </c>
      <c r="E80" s="18">
        <v>12</v>
      </c>
      <c r="F80" s="18">
        <v>120</v>
      </c>
      <c r="G80" s="19">
        <f t="shared" si="12"/>
        <v>360</v>
      </c>
      <c r="H80" s="20">
        <f t="shared" si="13"/>
        <v>3600</v>
      </c>
      <c r="I80" s="17">
        <f t="shared" si="2"/>
        <v>30</v>
      </c>
      <c r="J80" s="18">
        <v>24</v>
      </c>
      <c r="K80" s="18">
        <v>240</v>
      </c>
      <c r="L80" s="19">
        <f t="shared" si="15"/>
        <v>720</v>
      </c>
      <c r="M80" s="20">
        <f t="shared" si="16"/>
        <v>7200</v>
      </c>
    </row>
    <row r="81" spans="1:13" x14ac:dyDescent="0.2">
      <c r="A81" s="15" t="s">
        <v>66</v>
      </c>
      <c r="B81" s="16" t="s">
        <v>263</v>
      </c>
      <c r="C81" s="31" t="s">
        <v>71</v>
      </c>
      <c r="D81" s="17">
        <v>6.35</v>
      </c>
      <c r="E81" s="18">
        <v>120</v>
      </c>
      <c r="F81" s="18">
        <v>1200</v>
      </c>
      <c r="G81" s="19">
        <f t="shared" si="12"/>
        <v>762</v>
      </c>
      <c r="H81" s="20">
        <f t="shared" si="13"/>
        <v>7620</v>
      </c>
      <c r="I81" s="17">
        <f t="shared" si="2"/>
        <v>6.35</v>
      </c>
      <c r="J81" s="18">
        <v>240</v>
      </c>
      <c r="K81" s="18">
        <v>2400</v>
      </c>
      <c r="L81" s="19">
        <f t="shared" si="15"/>
        <v>1524</v>
      </c>
      <c r="M81" s="20">
        <f t="shared" si="16"/>
        <v>15240</v>
      </c>
    </row>
    <row r="82" spans="1:13" s="14" customFormat="1" x14ac:dyDescent="0.2">
      <c r="A82" s="15" t="s">
        <v>67</v>
      </c>
      <c r="B82" s="16" t="s">
        <v>264</v>
      </c>
      <c r="C82" s="31" t="s">
        <v>71</v>
      </c>
      <c r="D82" s="17">
        <v>6.35</v>
      </c>
      <c r="E82" s="18">
        <v>120</v>
      </c>
      <c r="F82" s="18">
        <v>1200</v>
      </c>
      <c r="G82" s="19">
        <f t="shared" si="12"/>
        <v>762</v>
      </c>
      <c r="H82" s="20">
        <f t="shared" si="13"/>
        <v>7620</v>
      </c>
      <c r="I82" s="17">
        <f t="shared" si="2"/>
        <v>6.35</v>
      </c>
      <c r="J82" s="18">
        <v>240</v>
      </c>
      <c r="K82" s="18">
        <v>2400</v>
      </c>
      <c r="L82" s="19">
        <f t="shared" si="15"/>
        <v>1524</v>
      </c>
      <c r="M82" s="20">
        <f t="shared" si="16"/>
        <v>15240</v>
      </c>
    </row>
    <row r="83" spans="1:13" s="14" customFormat="1" x14ac:dyDescent="0.2">
      <c r="A83" s="35" t="s">
        <v>190</v>
      </c>
      <c r="B83" s="34" t="s">
        <v>265</v>
      </c>
      <c r="C83" s="36"/>
      <c r="D83" s="37"/>
      <c r="E83" s="38"/>
      <c r="F83" s="38"/>
      <c r="G83" s="39">
        <f>SUM(G84:G85)</f>
        <v>3120</v>
      </c>
      <c r="H83" s="39">
        <f t="shared" ref="H83:M83" si="17">SUM(H84:H85)</f>
        <v>31200</v>
      </c>
      <c r="I83" s="39">
        <f t="shared" si="17"/>
        <v>260</v>
      </c>
      <c r="J83" s="39"/>
      <c r="K83" s="39"/>
      <c r="L83" s="39">
        <f t="shared" si="17"/>
        <v>6240</v>
      </c>
      <c r="M83" s="39">
        <f t="shared" si="17"/>
        <v>62400</v>
      </c>
    </row>
    <row r="84" spans="1:13" ht="24" x14ac:dyDescent="0.2">
      <c r="A84" s="15" t="s">
        <v>68</v>
      </c>
      <c r="B84" s="16" t="s">
        <v>266</v>
      </c>
      <c r="C84" s="31" t="s">
        <v>71</v>
      </c>
      <c r="D84" s="17">
        <v>130</v>
      </c>
      <c r="E84" s="18">
        <v>12</v>
      </c>
      <c r="F84" s="18">
        <v>120</v>
      </c>
      <c r="G84" s="19">
        <f t="shared" si="12"/>
        <v>1560</v>
      </c>
      <c r="H84" s="20">
        <f t="shared" si="13"/>
        <v>15600</v>
      </c>
      <c r="I84" s="17">
        <f t="shared" si="2"/>
        <v>130</v>
      </c>
      <c r="J84" s="18">
        <v>24</v>
      </c>
      <c r="K84" s="18">
        <v>240</v>
      </c>
      <c r="L84" s="19">
        <f t="shared" si="15"/>
        <v>3120</v>
      </c>
      <c r="M84" s="20">
        <f t="shared" si="16"/>
        <v>31200</v>
      </c>
    </row>
    <row r="85" spans="1:13" ht="24" x14ac:dyDescent="0.2">
      <c r="A85" s="15" t="s">
        <v>69</v>
      </c>
      <c r="B85" s="16" t="s">
        <v>267</v>
      </c>
      <c r="C85" s="31" t="s">
        <v>71</v>
      </c>
      <c r="D85" s="17">
        <v>130</v>
      </c>
      <c r="E85" s="18">
        <v>12</v>
      </c>
      <c r="F85" s="18">
        <v>120</v>
      </c>
      <c r="G85" s="19">
        <f t="shared" si="12"/>
        <v>1560</v>
      </c>
      <c r="H85" s="20">
        <f t="shared" si="13"/>
        <v>15600</v>
      </c>
      <c r="I85" s="17">
        <f t="shared" si="2"/>
        <v>130</v>
      </c>
      <c r="J85" s="18">
        <v>24</v>
      </c>
      <c r="K85" s="18">
        <v>240</v>
      </c>
      <c r="L85" s="19">
        <f t="shared" si="15"/>
        <v>3120</v>
      </c>
      <c r="M85" s="20">
        <f t="shared" si="16"/>
        <v>31200</v>
      </c>
    </row>
    <row r="86" spans="1:13" x14ac:dyDescent="0.2">
      <c r="A86" s="35" t="s">
        <v>191</v>
      </c>
      <c r="B86" s="34" t="s">
        <v>268</v>
      </c>
      <c r="C86" s="36"/>
      <c r="D86" s="37"/>
      <c r="E86" s="38"/>
      <c r="F86" s="38"/>
      <c r="G86" s="39">
        <f>SUM(G87:G89)</f>
        <v>5310.72</v>
      </c>
      <c r="H86" s="39">
        <f t="shared" ref="H86:M86" si="18">SUM(H87:H89)</f>
        <v>21242.880000000001</v>
      </c>
      <c r="I86" s="39">
        <f t="shared" si="18"/>
        <v>442.56000000000006</v>
      </c>
      <c r="J86" s="39"/>
      <c r="K86" s="39"/>
      <c r="L86" s="39">
        <f t="shared" si="18"/>
        <v>10621.44</v>
      </c>
      <c r="M86" s="39">
        <f t="shared" si="18"/>
        <v>42485.760000000002</v>
      </c>
    </row>
    <row r="87" spans="1:13" x14ac:dyDescent="0.2">
      <c r="A87" s="15" t="s">
        <v>70</v>
      </c>
      <c r="B87" s="16" t="s">
        <v>269</v>
      </c>
      <c r="C87" s="31" t="s">
        <v>71</v>
      </c>
      <c r="D87" s="17">
        <v>147.52000000000001</v>
      </c>
      <c r="E87" s="18">
        <v>12</v>
      </c>
      <c r="F87" s="18">
        <v>48</v>
      </c>
      <c r="G87" s="19">
        <f t="shared" si="12"/>
        <v>1770.24</v>
      </c>
      <c r="H87" s="20">
        <f t="shared" si="13"/>
        <v>7080.96</v>
      </c>
      <c r="I87" s="17">
        <f t="shared" si="2"/>
        <v>147.52000000000001</v>
      </c>
      <c r="J87" s="18">
        <v>24</v>
      </c>
      <c r="K87" s="18">
        <v>96</v>
      </c>
      <c r="L87" s="19">
        <f t="shared" si="15"/>
        <v>3540.48</v>
      </c>
      <c r="M87" s="20">
        <f t="shared" si="16"/>
        <v>14161.92</v>
      </c>
    </row>
    <row r="88" spans="1:13" s="14" customFormat="1" x14ac:dyDescent="0.2">
      <c r="A88" s="15" t="s">
        <v>72</v>
      </c>
      <c r="B88" s="16" t="s">
        <v>270</v>
      </c>
      <c r="C88" s="31" t="s">
        <v>71</v>
      </c>
      <c r="D88" s="17">
        <v>147.52000000000001</v>
      </c>
      <c r="E88" s="18">
        <v>12</v>
      </c>
      <c r="F88" s="18">
        <v>48</v>
      </c>
      <c r="G88" s="19">
        <f t="shared" si="12"/>
        <v>1770.24</v>
      </c>
      <c r="H88" s="20">
        <f t="shared" si="13"/>
        <v>7080.96</v>
      </c>
      <c r="I88" s="17">
        <f t="shared" si="2"/>
        <v>147.52000000000001</v>
      </c>
      <c r="J88" s="18">
        <v>24</v>
      </c>
      <c r="K88" s="18">
        <v>96</v>
      </c>
      <c r="L88" s="19">
        <f t="shared" si="15"/>
        <v>3540.48</v>
      </c>
      <c r="M88" s="20">
        <f t="shared" si="16"/>
        <v>14161.92</v>
      </c>
    </row>
    <row r="89" spans="1:13" x14ac:dyDescent="0.2">
      <c r="A89" s="15" t="s">
        <v>73</v>
      </c>
      <c r="B89" s="16" t="s">
        <v>271</v>
      </c>
      <c r="C89" s="31" t="s">
        <v>71</v>
      </c>
      <c r="D89" s="17">
        <v>147.52000000000001</v>
      </c>
      <c r="E89" s="18">
        <v>12</v>
      </c>
      <c r="F89" s="18">
        <v>48</v>
      </c>
      <c r="G89" s="19">
        <f t="shared" si="12"/>
        <v>1770.24</v>
      </c>
      <c r="H89" s="20">
        <f t="shared" si="13"/>
        <v>7080.96</v>
      </c>
      <c r="I89" s="17">
        <f t="shared" si="2"/>
        <v>147.52000000000001</v>
      </c>
      <c r="J89" s="18">
        <v>24</v>
      </c>
      <c r="K89" s="18">
        <v>96</v>
      </c>
      <c r="L89" s="19">
        <f t="shared" si="15"/>
        <v>3540.48</v>
      </c>
      <c r="M89" s="20">
        <f t="shared" si="16"/>
        <v>14161.92</v>
      </c>
    </row>
    <row r="90" spans="1:13" x14ac:dyDescent="0.2">
      <c r="A90" s="35" t="s">
        <v>192</v>
      </c>
      <c r="B90" s="34" t="s">
        <v>272</v>
      </c>
      <c r="C90" s="36"/>
      <c r="D90" s="37"/>
      <c r="E90" s="38"/>
      <c r="F90" s="38"/>
      <c r="G90" s="39">
        <f>SUM(G91:G94)</f>
        <v>1212</v>
      </c>
      <c r="H90" s="39">
        <f t="shared" ref="H90:M90" si="19">SUM(H91:H94)</f>
        <v>24240</v>
      </c>
      <c r="I90" s="39">
        <f t="shared" si="19"/>
        <v>101</v>
      </c>
      <c r="J90" s="39"/>
      <c r="K90" s="39"/>
      <c r="L90" s="39">
        <f t="shared" si="19"/>
        <v>2424</v>
      </c>
      <c r="M90" s="39">
        <f t="shared" si="19"/>
        <v>48480</v>
      </c>
    </row>
    <row r="91" spans="1:13" x14ac:dyDescent="0.2">
      <c r="A91" s="15" t="s">
        <v>74</v>
      </c>
      <c r="B91" s="16" t="s">
        <v>273</v>
      </c>
      <c r="C91" s="31" t="s">
        <v>71</v>
      </c>
      <c r="D91" s="17">
        <v>22</v>
      </c>
      <c r="E91" s="18">
        <v>12</v>
      </c>
      <c r="F91" s="18">
        <v>240</v>
      </c>
      <c r="G91" s="19">
        <f t="shared" si="12"/>
        <v>264</v>
      </c>
      <c r="H91" s="20">
        <f t="shared" si="13"/>
        <v>5280</v>
      </c>
      <c r="I91" s="17">
        <f t="shared" si="2"/>
        <v>22</v>
      </c>
      <c r="J91" s="18">
        <v>24</v>
      </c>
      <c r="K91" s="18">
        <v>480</v>
      </c>
      <c r="L91" s="19">
        <f t="shared" si="15"/>
        <v>528</v>
      </c>
      <c r="M91" s="20">
        <f t="shared" si="16"/>
        <v>10560</v>
      </c>
    </row>
    <row r="92" spans="1:13" x14ac:dyDescent="0.2">
      <c r="A92" s="15" t="s">
        <v>75</v>
      </c>
      <c r="B92" s="16" t="s">
        <v>274</v>
      </c>
      <c r="C92" s="31" t="s">
        <v>71</v>
      </c>
      <c r="D92" s="17">
        <v>35</v>
      </c>
      <c r="E92" s="18">
        <v>12</v>
      </c>
      <c r="F92" s="18">
        <v>240</v>
      </c>
      <c r="G92" s="19">
        <f t="shared" si="12"/>
        <v>420</v>
      </c>
      <c r="H92" s="20">
        <f t="shared" si="13"/>
        <v>8400</v>
      </c>
      <c r="I92" s="17">
        <f t="shared" si="2"/>
        <v>35</v>
      </c>
      <c r="J92" s="18">
        <v>24</v>
      </c>
      <c r="K92" s="18">
        <v>480</v>
      </c>
      <c r="L92" s="19">
        <f t="shared" si="15"/>
        <v>840</v>
      </c>
      <c r="M92" s="20">
        <f t="shared" si="16"/>
        <v>16800</v>
      </c>
    </row>
    <row r="93" spans="1:13" x14ac:dyDescent="0.2">
      <c r="A93" s="15" t="s">
        <v>76</v>
      </c>
      <c r="B93" s="16" t="s">
        <v>275</v>
      </c>
      <c r="C93" s="31" t="s">
        <v>71</v>
      </c>
      <c r="D93" s="17">
        <v>22</v>
      </c>
      <c r="E93" s="18">
        <v>12</v>
      </c>
      <c r="F93" s="18">
        <v>240</v>
      </c>
      <c r="G93" s="19">
        <f t="shared" si="12"/>
        <v>264</v>
      </c>
      <c r="H93" s="20">
        <f t="shared" si="13"/>
        <v>5280</v>
      </c>
      <c r="I93" s="17">
        <f t="shared" si="2"/>
        <v>22</v>
      </c>
      <c r="J93" s="18">
        <v>24</v>
      </c>
      <c r="K93" s="18">
        <v>480</v>
      </c>
      <c r="L93" s="19">
        <f t="shared" si="15"/>
        <v>528</v>
      </c>
      <c r="M93" s="20">
        <f t="shared" si="16"/>
        <v>10560</v>
      </c>
    </row>
    <row r="94" spans="1:13" x14ac:dyDescent="0.2">
      <c r="A94" s="15" t="s">
        <v>77</v>
      </c>
      <c r="B94" s="16" t="s">
        <v>276</v>
      </c>
      <c r="C94" s="31" t="s">
        <v>71</v>
      </c>
      <c r="D94" s="17">
        <v>22</v>
      </c>
      <c r="E94" s="18">
        <v>12</v>
      </c>
      <c r="F94" s="18">
        <v>240</v>
      </c>
      <c r="G94" s="19">
        <f t="shared" si="12"/>
        <v>264</v>
      </c>
      <c r="H94" s="20">
        <f t="shared" si="13"/>
        <v>5280</v>
      </c>
      <c r="I94" s="17">
        <f t="shared" si="2"/>
        <v>22</v>
      </c>
      <c r="J94" s="18">
        <v>24</v>
      </c>
      <c r="K94" s="18">
        <v>480</v>
      </c>
      <c r="L94" s="19">
        <f t="shared" si="15"/>
        <v>528</v>
      </c>
      <c r="M94" s="20">
        <f t="shared" si="16"/>
        <v>10560</v>
      </c>
    </row>
    <row r="95" spans="1:13" x14ac:dyDescent="0.2">
      <c r="A95" s="35" t="s">
        <v>193</v>
      </c>
      <c r="B95" s="34" t="s">
        <v>277</v>
      </c>
      <c r="C95" s="36"/>
      <c r="D95" s="37"/>
      <c r="E95" s="38"/>
      <c r="F95" s="38"/>
      <c r="G95" s="39">
        <f>SUM(G96:G103)</f>
        <v>102.72000000000001</v>
      </c>
      <c r="H95" s="39">
        <f t="shared" ref="H95:M95" si="20">SUM(H96:H103)</f>
        <v>2054.4</v>
      </c>
      <c r="I95" s="39">
        <f t="shared" si="20"/>
        <v>8.56</v>
      </c>
      <c r="J95" s="39"/>
      <c r="K95" s="39"/>
      <c r="L95" s="39">
        <f t="shared" si="20"/>
        <v>205.44000000000003</v>
      </c>
      <c r="M95" s="39">
        <f t="shared" si="20"/>
        <v>4108.8</v>
      </c>
    </row>
    <row r="96" spans="1:13" x14ac:dyDescent="0.2">
      <c r="A96" s="15" t="s">
        <v>78</v>
      </c>
      <c r="B96" s="16" t="s">
        <v>278</v>
      </c>
      <c r="C96" s="31" t="s">
        <v>71</v>
      </c>
      <c r="D96" s="17">
        <v>1.07</v>
      </c>
      <c r="E96" s="18">
        <v>12</v>
      </c>
      <c r="F96" s="18">
        <v>240</v>
      </c>
      <c r="G96" s="19">
        <f t="shared" si="12"/>
        <v>12.84</v>
      </c>
      <c r="H96" s="20">
        <f t="shared" si="13"/>
        <v>256.8</v>
      </c>
      <c r="I96" s="17">
        <f t="shared" si="2"/>
        <v>1.07</v>
      </c>
      <c r="J96" s="18">
        <v>24</v>
      </c>
      <c r="K96" s="18">
        <v>480</v>
      </c>
      <c r="L96" s="19">
        <f t="shared" si="15"/>
        <v>25.68</v>
      </c>
      <c r="M96" s="20">
        <f t="shared" si="16"/>
        <v>513.6</v>
      </c>
    </row>
    <row r="97" spans="1:13" x14ac:dyDescent="0.2">
      <c r="A97" s="15" t="s">
        <v>79</v>
      </c>
      <c r="B97" s="16" t="s">
        <v>135</v>
      </c>
      <c r="C97" s="31" t="s">
        <v>71</v>
      </c>
      <c r="D97" s="17">
        <v>1.07</v>
      </c>
      <c r="E97" s="18">
        <v>12</v>
      </c>
      <c r="F97" s="18">
        <v>240</v>
      </c>
      <c r="G97" s="19">
        <f t="shared" si="12"/>
        <v>12.84</v>
      </c>
      <c r="H97" s="20">
        <f t="shared" si="13"/>
        <v>256.8</v>
      </c>
      <c r="I97" s="17">
        <f t="shared" si="2"/>
        <v>1.07</v>
      </c>
      <c r="J97" s="18">
        <v>24</v>
      </c>
      <c r="K97" s="18">
        <v>480</v>
      </c>
      <c r="L97" s="19">
        <f t="shared" si="15"/>
        <v>25.68</v>
      </c>
      <c r="M97" s="20">
        <f t="shared" si="16"/>
        <v>513.6</v>
      </c>
    </row>
    <row r="98" spans="1:13" x14ac:dyDescent="0.2">
      <c r="A98" s="15" t="s">
        <v>80</v>
      </c>
      <c r="B98" s="16" t="s">
        <v>136</v>
      </c>
      <c r="C98" s="31" t="s">
        <v>71</v>
      </c>
      <c r="D98" s="17">
        <v>1.07</v>
      </c>
      <c r="E98" s="18">
        <v>12</v>
      </c>
      <c r="F98" s="18">
        <v>240</v>
      </c>
      <c r="G98" s="19">
        <f t="shared" si="12"/>
        <v>12.84</v>
      </c>
      <c r="H98" s="20">
        <f t="shared" si="13"/>
        <v>256.8</v>
      </c>
      <c r="I98" s="17">
        <f t="shared" si="2"/>
        <v>1.07</v>
      </c>
      <c r="J98" s="18">
        <v>24</v>
      </c>
      <c r="K98" s="18">
        <v>480</v>
      </c>
      <c r="L98" s="19">
        <f t="shared" si="15"/>
        <v>25.68</v>
      </c>
      <c r="M98" s="20">
        <f t="shared" si="16"/>
        <v>513.6</v>
      </c>
    </row>
    <row r="99" spans="1:13" x14ac:dyDescent="0.2">
      <c r="A99" s="15" t="s">
        <v>171</v>
      </c>
      <c r="B99" s="16" t="s">
        <v>137</v>
      </c>
      <c r="C99" s="31" t="s">
        <v>71</v>
      </c>
      <c r="D99" s="17">
        <v>1.07</v>
      </c>
      <c r="E99" s="18">
        <v>12</v>
      </c>
      <c r="F99" s="18">
        <v>240</v>
      </c>
      <c r="G99" s="19">
        <f t="shared" si="12"/>
        <v>12.84</v>
      </c>
      <c r="H99" s="20">
        <f t="shared" si="13"/>
        <v>256.8</v>
      </c>
      <c r="I99" s="17">
        <f t="shared" si="2"/>
        <v>1.07</v>
      </c>
      <c r="J99" s="18">
        <v>24</v>
      </c>
      <c r="K99" s="18">
        <v>480</v>
      </c>
      <c r="L99" s="19">
        <f t="shared" si="15"/>
        <v>25.68</v>
      </c>
      <c r="M99" s="20">
        <f t="shared" si="16"/>
        <v>513.6</v>
      </c>
    </row>
    <row r="100" spans="1:13" x14ac:dyDescent="0.2">
      <c r="A100" s="15" t="s">
        <v>172</v>
      </c>
      <c r="B100" s="16" t="s">
        <v>138</v>
      </c>
      <c r="C100" s="31" t="s">
        <v>71</v>
      </c>
      <c r="D100" s="17">
        <v>1.07</v>
      </c>
      <c r="E100" s="18">
        <v>12</v>
      </c>
      <c r="F100" s="18">
        <v>240</v>
      </c>
      <c r="G100" s="19">
        <f t="shared" si="12"/>
        <v>12.84</v>
      </c>
      <c r="H100" s="20">
        <f t="shared" si="13"/>
        <v>256.8</v>
      </c>
      <c r="I100" s="17">
        <f t="shared" si="2"/>
        <v>1.07</v>
      </c>
      <c r="J100" s="18">
        <v>24</v>
      </c>
      <c r="K100" s="18">
        <v>480</v>
      </c>
      <c r="L100" s="19">
        <f t="shared" si="15"/>
        <v>25.68</v>
      </c>
      <c r="M100" s="20">
        <f t="shared" si="16"/>
        <v>513.6</v>
      </c>
    </row>
    <row r="101" spans="1:13" x14ac:dyDescent="0.2">
      <c r="A101" s="15" t="s">
        <v>173</v>
      </c>
      <c r="B101" s="16" t="s">
        <v>139</v>
      </c>
      <c r="C101" s="31" t="s">
        <v>71</v>
      </c>
      <c r="D101" s="17">
        <v>1.07</v>
      </c>
      <c r="E101" s="18">
        <v>12</v>
      </c>
      <c r="F101" s="18">
        <v>240</v>
      </c>
      <c r="G101" s="19">
        <f t="shared" si="12"/>
        <v>12.84</v>
      </c>
      <c r="H101" s="20">
        <f t="shared" si="13"/>
        <v>256.8</v>
      </c>
      <c r="I101" s="17">
        <f t="shared" si="2"/>
        <v>1.07</v>
      </c>
      <c r="J101" s="18">
        <v>24</v>
      </c>
      <c r="K101" s="18">
        <v>480</v>
      </c>
      <c r="L101" s="19">
        <f t="shared" si="15"/>
        <v>25.68</v>
      </c>
      <c r="M101" s="20">
        <f t="shared" si="16"/>
        <v>513.6</v>
      </c>
    </row>
    <row r="102" spans="1:13" x14ac:dyDescent="0.2">
      <c r="A102" s="15" t="s">
        <v>174</v>
      </c>
      <c r="B102" s="16" t="s">
        <v>140</v>
      </c>
      <c r="C102" s="31" t="s">
        <v>71</v>
      </c>
      <c r="D102" s="17">
        <v>1.07</v>
      </c>
      <c r="E102" s="18">
        <v>12</v>
      </c>
      <c r="F102" s="18">
        <v>240</v>
      </c>
      <c r="G102" s="19">
        <f t="shared" si="12"/>
        <v>12.84</v>
      </c>
      <c r="H102" s="20">
        <f t="shared" si="13"/>
        <v>256.8</v>
      </c>
      <c r="I102" s="17">
        <f t="shared" si="2"/>
        <v>1.07</v>
      </c>
      <c r="J102" s="18">
        <v>24</v>
      </c>
      <c r="K102" s="18">
        <v>480</v>
      </c>
      <c r="L102" s="19">
        <f t="shared" si="15"/>
        <v>25.68</v>
      </c>
      <c r="M102" s="20">
        <f t="shared" si="16"/>
        <v>513.6</v>
      </c>
    </row>
    <row r="103" spans="1:13" x14ac:dyDescent="0.2">
      <c r="A103" s="15" t="s">
        <v>175</v>
      </c>
      <c r="B103" s="16" t="s">
        <v>141</v>
      </c>
      <c r="C103" s="31" t="s">
        <v>71</v>
      </c>
      <c r="D103" s="17">
        <v>1.07</v>
      </c>
      <c r="E103" s="18">
        <v>12</v>
      </c>
      <c r="F103" s="18">
        <v>240</v>
      </c>
      <c r="G103" s="19">
        <f t="shared" si="12"/>
        <v>12.84</v>
      </c>
      <c r="H103" s="20">
        <f t="shared" si="13"/>
        <v>256.8</v>
      </c>
      <c r="I103" s="17">
        <f t="shared" si="2"/>
        <v>1.07</v>
      </c>
      <c r="J103" s="18">
        <v>24</v>
      </c>
      <c r="K103" s="18">
        <v>480</v>
      </c>
      <c r="L103" s="19">
        <f t="shared" si="15"/>
        <v>25.68</v>
      </c>
      <c r="M103" s="20">
        <f t="shared" si="16"/>
        <v>513.6</v>
      </c>
    </row>
    <row r="104" spans="1:13" x14ac:dyDescent="0.2">
      <c r="A104" s="35" t="s">
        <v>194</v>
      </c>
      <c r="B104" s="34" t="s">
        <v>279</v>
      </c>
      <c r="C104" s="36"/>
      <c r="D104" s="37"/>
      <c r="E104" s="38"/>
      <c r="F104" s="38"/>
      <c r="G104" s="39">
        <f>SUM(G105)</f>
        <v>9000</v>
      </c>
      <c r="H104" s="39">
        <f t="shared" ref="H104:M104" si="21">SUM(H105)</f>
        <v>16500</v>
      </c>
      <c r="I104" s="39">
        <f t="shared" si="21"/>
        <v>3</v>
      </c>
      <c r="J104" s="39"/>
      <c r="K104" s="39"/>
      <c r="L104" s="39">
        <f t="shared" si="21"/>
        <v>18000</v>
      </c>
      <c r="M104" s="39">
        <f t="shared" si="21"/>
        <v>33000</v>
      </c>
    </row>
    <row r="105" spans="1:13" x14ac:dyDescent="0.2">
      <c r="A105" s="15" t="s">
        <v>81</v>
      </c>
      <c r="B105" s="16" t="s">
        <v>142</v>
      </c>
      <c r="C105" s="31" t="s">
        <v>143</v>
      </c>
      <c r="D105" s="17">
        <v>3</v>
      </c>
      <c r="E105" s="18">
        <v>3000</v>
      </c>
      <c r="F105" s="18">
        <v>5500</v>
      </c>
      <c r="G105" s="19">
        <f t="shared" si="12"/>
        <v>9000</v>
      </c>
      <c r="H105" s="20">
        <f t="shared" si="13"/>
        <v>16500</v>
      </c>
      <c r="I105" s="17">
        <f t="shared" si="2"/>
        <v>3</v>
      </c>
      <c r="J105" s="18">
        <v>6000</v>
      </c>
      <c r="K105" s="18">
        <v>11000</v>
      </c>
      <c r="L105" s="19">
        <f t="shared" si="15"/>
        <v>18000</v>
      </c>
      <c r="M105" s="20">
        <f t="shared" si="16"/>
        <v>33000</v>
      </c>
    </row>
    <row r="106" spans="1:13" x14ac:dyDescent="0.2">
      <c r="A106" s="35" t="s">
        <v>195</v>
      </c>
      <c r="B106" s="34" t="s">
        <v>280</v>
      </c>
      <c r="C106" s="36"/>
      <c r="D106" s="37"/>
      <c r="E106" s="38"/>
      <c r="F106" s="38"/>
      <c r="G106" s="39">
        <f>SUM(G107)</f>
        <v>31500</v>
      </c>
      <c r="H106" s="39">
        <f t="shared" ref="H106:M106" si="22">SUM(H107)</f>
        <v>57750</v>
      </c>
      <c r="I106" s="39">
        <f t="shared" si="22"/>
        <v>10.5</v>
      </c>
      <c r="J106" s="39"/>
      <c r="K106" s="39"/>
      <c r="L106" s="39">
        <f t="shared" si="22"/>
        <v>63000</v>
      </c>
      <c r="M106" s="39">
        <f t="shared" si="22"/>
        <v>115500</v>
      </c>
    </row>
    <row r="107" spans="1:13" x14ac:dyDescent="0.2">
      <c r="A107" s="15" t="s">
        <v>82</v>
      </c>
      <c r="B107" s="16" t="s">
        <v>281</v>
      </c>
      <c r="C107" s="31" t="s">
        <v>71</v>
      </c>
      <c r="D107" s="17">
        <v>10.5</v>
      </c>
      <c r="E107" s="18">
        <v>3000</v>
      </c>
      <c r="F107" s="18">
        <v>5500</v>
      </c>
      <c r="G107" s="19">
        <f t="shared" si="12"/>
        <v>31500</v>
      </c>
      <c r="H107" s="20">
        <f t="shared" si="13"/>
        <v>57750</v>
      </c>
      <c r="I107" s="17">
        <f t="shared" si="2"/>
        <v>10.5</v>
      </c>
      <c r="J107" s="18">
        <v>6000</v>
      </c>
      <c r="K107" s="18">
        <v>11000</v>
      </c>
      <c r="L107" s="19">
        <f t="shared" si="15"/>
        <v>63000</v>
      </c>
      <c r="M107" s="20">
        <f t="shared" si="16"/>
        <v>115500</v>
      </c>
    </row>
    <row r="108" spans="1:13" x14ac:dyDescent="0.2">
      <c r="A108" s="35" t="s">
        <v>196</v>
      </c>
      <c r="B108" s="34" t="s">
        <v>282</v>
      </c>
      <c r="C108" s="36"/>
      <c r="D108" s="37"/>
      <c r="E108" s="38"/>
      <c r="F108" s="38"/>
      <c r="G108" s="39">
        <f>SUM(G109)</f>
        <v>28320</v>
      </c>
      <c r="H108" s="39">
        <f t="shared" ref="H108:M108" si="23">SUM(H109)</f>
        <v>63720</v>
      </c>
      <c r="I108" s="39">
        <f t="shared" si="23"/>
        <v>14.16</v>
      </c>
      <c r="J108" s="39"/>
      <c r="K108" s="39"/>
      <c r="L108" s="39">
        <f t="shared" si="23"/>
        <v>56640</v>
      </c>
      <c r="M108" s="39">
        <f t="shared" si="23"/>
        <v>127440</v>
      </c>
    </row>
    <row r="109" spans="1:13" x14ac:dyDescent="0.2">
      <c r="A109" s="15" t="s">
        <v>83</v>
      </c>
      <c r="B109" s="16" t="s">
        <v>283</v>
      </c>
      <c r="C109" s="31" t="s">
        <v>71</v>
      </c>
      <c r="D109" s="17">
        <v>14.16</v>
      </c>
      <c r="E109" s="18">
        <v>2000</v>
      </c>
      <c r="F109" s="18">
        <v>4500</v>
      </c>
      <c r="G109" s="19">
        <f t="shared" si="12"/>
        <v>28320</v>
      </c>
      <c r="H109" s="20">
        <f t="shared" si="13"/>
        <v>63720</v>
      </c>
      <c r="I109" s="17">
        <f t="shared" si="2"/>
        <v>14.16</v>
      </c>
      <c r="J109" s="18">
        <v>4000</v>
      </c>
      <c r="K109" s="18">
        <v>9000</v>
      </c>
      <c r="L109" s="19">
        <f t="shared" si="15"/>
        <v>56640</v>
      </c>
      <c r="M109" s="20">
        <f t="shared" si="16"/>
        <v>127440</v>
      </c>
    </row>
    <row r="110" spans="1:13" x14ac:dyDescent="0.2">
      <c r="A110" s="35" t="s">
        <v>197</v>
      </c>
      <c r="B110" s="34" t="s">
        <v>284</v>
      </c>
      <c r="C110" s="36"/>
      <c r="D110" s="37"/>
      <c r="E110" s="38"/>
      <c r="F110" s="38"/>
      <c r="G110" s="39">
        <f>SUM(G111)</f>
        <v>3885</v>
      </c>
      <c r="H110" s="39">
        <f t="shared" ref="H110:M110" si="24">SUM(H111)</f>
        <v>129500</v>
      </c>
      <c r="I110" s="39">
        <f t="shared" si="24"/>
        <v>25.9</v>
      </c>
      <c r="J110" s="39"/>
      <c r="K110" s="39"/>
      <c r="L110" s="39">
        <f t="shared" si="24"/>
        <v>7770</v>
      </c>
      <c r="M110" s="39">
        <f t="shared" si="24"/>
        <v>259000</v>
      </c>
    </row>
    <row r="111" spans="1:13" s="14" customFormat="1" x14ac:dyDescent="0.2">
      <c r="A111" s="15" t="s">
        <v>84</v>
      </c>
      <c r="B111" s="16" t="s">
        <v>285</v>
      </c>
      <c r="C111" s="31" t="s">
        <v>71</v>
      </c>
      <c r="D111" s="17">
        <v>25.9</v>
      </c>
      <c r="E111" s="18">
        <v>150</v>
      </c>
      <c r="F111" s="18">
        <v>5000</v>
      </c>
      <c r="G111" s="19">
        <f t="shared" si="12"/>
        <v>3885</v>
      </c>
      <c r="H111" s="20">
        <f t="shared" si="13"/>
        <v>129500</v>
      </c>
      <c r="I111" s="17">
        <f t="shared" si="2"/>
        <v>25.9</v>
      </c>
      <c r="J111" s="18">
        <v>300</v>
      </c>
      <c r="K111" s="18">
        <v>10000</v>
      </c>
      <c r="L111" s="19">
        <f t="shared" si="15"/>
        <v>7770</v>
      </c>
      <c r="M111" s="20">
        <f t="shared" si="16"/>
        <v>259000</v>
      </c>
    </row>
    <row r="112" spans="1:13" s="14" customFormat="1" x14ac:dyDescent="0.2">
      <c r="A112" s="35" t="s">
        <v>198</v>
      </c>
      <c r="B112" s="34" t="s">
        <v>286</v>
      </c>
      <c r="C112" s="36"/>
      <c r="D112" s="37"/>
      <c r="E112" s="38"/>
      <c r="F112" s="38"/>
      <c r="G112" s="39">
        <f>SUM(G113)</f>
        <v>18600</v>
      </c>
      <c r="H112" s="39">
        <f t="shared" ref="H112:M112" si="25">SUM(H113)</f>
        <v>43400</v>
      </c>
      <c r="I112" s="39">
        <f t="shared" si="25"/>
        <v>62</v>
      </c>
      <c r="J112" s="39"/>
      <c r="K112" s="39"/>
      <c r="L112" s="39">
        <f t="shared" si="25"/>
        <v>37200</v>
      </c>
      <c r="M112" s="39">
        <f t="shared" si="25"/>
        <v>86800</v>
      </c>
    </row>
    <row r="113" spans="1:13" ht="24" x14ac:dyDescent="0.2">
      <c r="A113" s="15" t="s">
        <v>85</v>
      </c>
      <c r="B113" s="16" t="s">
        <v>287</v>
      </c>
      <c r="C113" s="31" t="s">
        <v>144</v>
      </c>
      <c r="D113" s="17">
        <v>62</v>
      </c>
      <c r="E113" s="18">
        <v>300</v>
      </c>
      <c r="F113" s="18">
        <v>700</v>
      </c>
      <c r="G113" s="19">
        <f t="shared" si="12"/>
        <v>18600</v>
      </c>
      <c r="H113" s="20">
        <f t="shared" si="13"/>
        <v>43400</v>
      </c>
      <c r="I113" s="17">
        <f t="shared" ref="I113:I130" si="26">D113</f>
        <v>62</v>
      </c>
      <c r="J113" s="18">
        <v>600</v>
      </c>
      <c r="K113" s="18">
        <v>1400</v>
      </c>
      <c r="L113" s="19">
        <f t="shared" si="15"/>
        <v>37200</v>
      </c>
      <c r="M113" s="20">
        <f t="shared" si="16"/>
        <v>86800</v>
      </c>
    </row>
    <row r="114" spans="1:13" x14ac:dyDescent="0.2">
      <c r="A114" s="35" t="s">
        <v>199</v>
      </c>
      <c r="B114" s="34" t="s">
        <v>288</v>
      </c>
      <c r="C114" s="36"/>
      <c r="D114" s="37"/>
      <c r="E114" s="38"/>
      <c r="F114" s="38"/>
      <c r="G114" s="39">
        <f>SUM(G115:G118)</f>
        <v>7608.64</v>
      </c>
      <c r="H114" s="39">
        <f t="shared" ref="H114:M114" si="27">SUM(H115:H118)</f>
        <v>18446.84</v>
      </c>
      <c r="I114" s="39">
        <f t="shared" si="27"/>
        <v>40.24</v>
      </c>
      <c r="J114" s="39"/>
      <c r="K114" s="39"/>
      <c r="L114" s="39">
        <f t="shared" si="27"/>
        <v>15217.28</v>
      </c>
      <c r="M114" s="39">
        <f t="shared" si="27"/>
        <v>36893.68</v>
      </c>
    </row>
    <row r="115" spans="1:13" x14ac:dyDescent="0.2">
      <c r="A115" s="15" t="s">
        <v>86</v>
      </c>
      <c r="B115" s="16" t="s">
        <v>145</v>
      </c>
      <c r="C115" s="31" t="s">
        <v>71</v>
      </c>
      <c r="D115" s="17">
        <v>0.19</v>
      </c>
      <c r="E115" s="18">
        <v>20000</v>
      </c>
      <c r="F115" s="18">
        <v>40000</v>
      </c>
      <c r="G115" s="19">
        <f t="shared" si="12"/>
        <v>3800</v>
      </c>
      <c r="H115" s="20">
        <f t="shared" si="13"/>
        <v>7600</v>
      </c>
      <c r="I115" s="17">
        <f t="shared" si="26"/>
        <v>0.19</v>
      </c>
      <c r="J115" s="18">
        <v>40000</v>
      </c>
      <c r="K115" s="18">
        <v>80000</v>
      </c>
      <c r="L115" s="19">
        <f t="shared" si="15"/>
        <v>7600</v>
      </c>
      <c r="M115" s="20">
        <f t="shared" si="16"/>
        <v>15200</v>
      </c>
    </row>
    <row r="116" spans="1:13" x14ac:dyDescent="0.2">
      <c r="A116" s="15" t="s">
        <v>87</v>
      </c>
      <c r="B116" s="16" t="s">
        <v>289</v>
      </c>
      <c r="C116" s="31" t="s">
        <v>71</v>
      </c>
      <c r="D116" s="17">
        <v>3.43</v>
      </c>
      <c r="E116" s="18">
        <v>1000</v>
      </c>
      <c r="F116" s="18">
        <v>2500</v>
      </c>
      <c r="G116" s="19">
        <f t="shared" si="12"/>
        <v>3430</v>
      </c>
      <c r="H116" s="20">
        <f t="shared" si="13"/>
        <v>8575</v>
      </c>
      <c r="I116" s="17">
        <f t="shared" si="26"/>
        <v>3.43</v>
      </c>
      <c r="J116" s="18">
        <v>2000</v>
      </c>
      <c r="K116" s="18">
        <v>5000</v>
      </c>
      <c r="L116" s="19">
        <f t="shared" si="15"/>
        <v>6860</v>
      </c>
      <c r="M116" s="20">
        <f t="shared" si="16"/>
        <v>17150</v>
      </c>
    </row>
    <row r="117" spans="1:13" x14ac:dyDescent="0.2">
      <c r="A117" s="15" t="s">
        <v>88</v>
      </c>
      <c r="B117" s="16" t="s">
        <v>290</v>
      </c>
      <c r="C117" s="31" t="s">
        <v>146</v>
      </c>
      <c r="D117" s="17">
        <v>15.2</v>
      </c>
      <c r="E117" s="18">
        <v>8</v>
      </c>
      <c r="F117" s="18">
        <v>48</v>
      </c>
      <c r="G117" s="19">
        <f t="shared" si="12"/>
        <v>121.6</v>
      </c>
      <c r="H117" s="20">
        <f t="shared" si="13"/>
        <v>729.6</v>
      </c>
      <c r="I117" s="17">
        <f t="shared" si="26"/>
        <v>15.2</v>
      </c>
      <c r="J117" s="18">
        <v>16</v>
      </c>
      <c r="K117" s="18">
        <v>96</v>
      </c>
      <c r="L117" s="19">
        <f t="shared" si="15"/>
        <v>243.2</v>
      </c>
      <c r="M117" s="20">
        <f t="shared" si="16"/>
        <v>1459.2</v>
      </c>
    </row>
    <row r="118" spans="1:13" x14ac:dyDescent="0.2">
      <c r="A118" s="15" t="s">
        <v>89</v>
      </c>
      <c r="B118" s="16" t="s">
        <v>291</v>
      </c>
      <c r="C118" s="31" t="s">
        <v>146</v>
      </c>
      <c r="D118" s="17">
        <v>21.42</v>
      </c>
      <c r="E118" s="18">
        <v>12</v>
      </c>
      <c r="F118" s="18">
        <v>72</v>
      </c>
      <c r="G118" s="19">
        <f t="shared" si="12"/>
        <v>257.04000000000002</v>
      </c>
      <c r="H118" s="20">
        <f t="shared" si="13"/>
        <v>1542.24</v>
      </c>
      <c r="I118" s="17">
        <f t="shared" si="26"/>
        <v>21.42</v>
      </c>
      <c r="J118" s="18">
        <v>24</v>
      </c>
      <c r="K118" s="18">
        <v>144</v>
      </c>
      <c r="L118" s="19">
        <f t="shared" si="15"/>
        <v>514.08000000000004</v>
      </c>
      <c r="M118" s="20">
        <f t="shared" si="16"/>
        <v>3084.48</v>
      </c>
    </row>
    <row r="119" spans="1:13" x14ac:dyDescent="0.2">
      <c r="A119" s="35" t="s">
        <v>200</v>
      </c>
      <c r="B119" s="34" t="s">
        <v>292</v>
      </c>
      <c r="C119" s="36"/>
      <c r="D119" s="37"/>
      <c r="E119" s="38"/>
      <c r="F119" s="38"/>
      <c r="G119" s="39">
        <f>SUM(G120:G127)</f>
        <v>30250</v>
      </c>
      <c r="H119" s="39">
        <f t="shared" ref="H119:M119" si="28">SUM(H120:H127)</f>
        <v>52775</v>
      </c>
      <c r="I119" s="39">
        <f t="shared" si="28"/>
        <v>5.75</v>
      </c>
      <c r="J119" s="39"/>
      <c r="K119" s="39"/>
      <c r="L119" s="39">
        <f t="shared" si="28"/>
        <v>60500</v>
      </c>
      <c r="M119" s="39">
        <f t="shared" si="28"/>
        <v>105550</v>
      </c>
    </row>
    <row r="120" spans="1:13" x14ac:dyDescent="0.2">
      <c r="A120" s="15" t="s">
        <v>90</v>
      </c>
      <c r="B120" s="16" t="s">
        <v>147</v>
      </c>
      <c r="C120" s="31" t="s">
        <v>148</v>
      </c>
      <c r="D120" s="17">
        <v>0.7</v>
      </c>
      <c r="E120" s="18">
        <v>10000</v>
      </c>
      <c r="F120" s="18">
        <v>15000</v>
      </c>
      <c r="G120" s="19">
        <f t="shared" si="12"/>
        <v>7000</v>
      </c>
      <c r="H120" s="20">
        <f t="shared" si="13"/>
        <v>10500</v>
      </c>
      <c r="I120" s="17">
        <f t="shared" si="26"/>
        <v>0.7</v>
      </c>
      <c r="J120" s="18">
        <v>20000</v>
      </c>
      <c r="K120" s="18">
        <v>30000</v>
      </c>
      <c r="L120" s="19">
        <f t="shared" si="15"/>
        <v>14000</v>
      </c>
      <c r="M120" s="20">
        <f t="shared" si="16"/>
        <v>21000</v>
      </c>
    </row>
    <row r="121" spans="1:13" s="14" customFormat="1" x14ac:dyDescent="0.2">
      <c r="A121" s="15" t="s">
        <v>91</v>
      </c>
      <c r="B121" s="16" t="s">
        <v>149</v>
      </c>
      <c r="C121" s="31" t="s">
        <v>148</v>
      </c>
      <c r="D121" s="17">
        <v>0.7</v>
      </c>
      <c r="E121" s="18">
        <v>12000</v>
      </c>
      <c r="F121" s="18">
        <v>17000</v>
      </c>
      <c r="G121" s="19">
        <f t="shared" si="12"/>
        <v>8400</v>
      </c>
      <c r="H121" s="20">
        <f t="shared" si="13"/>
        <v>11900</v>
      </c>
      <c r="I121" s="17">
        <f t="shared" si="26"/>
        <v>0.7</v>
      </c>
      <c r="J121" s="18">
        <v>24000</v>
      </c>
      <c r="K121" s="18">
        <v>34000</v>
      </c>
      <c r="L121" s="19">
        <f t="shared" si="15"/>
        <v>16800</v>
      </c>
      <c r="M121" s="20">
        <f t="shared" si="16"/>
        <v>23800</v>
      </c>
    </row>
    <row r="122" spans="1:13" x14ac:dyDescent="0.2">
      <c r="A122" s="15" t="s">
        <v>176</v>
      </c>
      <c r="B122" s="16" t="s">
        <v>150</v>
      </c>
      <c r="C122" s="31" t="s">
        <v>148</v>
      </c>
      <c r="D122" s="17">
        <v>0.7</v>
      </c>
      <c r="E122" s="18">
        <v>10000</v>
      </c>
      <c r="F122" s="18">
        <v>15000</v>
      </c>
      <c r="G122" s="19">
        <f t="shared" si="12"/>
        <v>7000</v>
      </c>
      <c r="H122" s="20">
        <f t="shared" si="13"/>
        <v>10500</v>
      </c>
      <c r="I122" s="17">
        <f t="shared" si="26"/>
        <v>0.7</v>
      </c>
      <c r="J122" s="18">
        <v>20000</v>
      </c>
      <c r="K122" s="18">
        <v>30000</v>
      </c>
      <c r="L122" s="19">
        <f t="shared" si="15"/>
        <v>14000</v>
      </c>
      <c r="M122" s="20">
        <f t="shared" si="16"/>
        <v>21000</v>
      </c>
    </row>
    <row r="123" spans="1:13" x14ac:dyDescent="0.2">
      <c r="A123" s="15" t="s">
        <v>177</v>
      </c>
      <c r="B123" s="16" t="s">
        <v>151</v>
      </c>
      <c r="C123" s="31" t="s">
        <v>148</v>
      </c>
      <c r="D123" s="17">
        <v>0.7</v>
      </c>
      <c r="E123" s="18">
        <v>5000</v>
      </c>
      <c r="F123" s="18">
        <v>10000</v>
      </c>
      <c r="G123" s="19">
        <f t="shared" si="12"/>
        <v>3500</v>
      </c>
      <c r="H123" s="20">
        <f t="shared" si="13"/>
        <v>7000</v>
      </c>
      <c r="I123" s="17">
        <f t="shared" si="26"/>
        <v>0.7</v>
      </c>
      <c r="J123" s="18">
        <v>10000</v>
      </c>
      <c r="K123" s="18">
        <v>20000</v>
      </c>
      <c r="L123" s="19">
        <f t="shared" si="15"/>
        <v>7000</v>
      </c>
      <c r="M123" s="20">
        <f t="shared" si="16"/>
        <v>14000</v>
      </c>
    </row>
    <row r="124" spans="1:13" x14ac:dyDescent="0.2">
      <c r="A124" s="15" t="s">
        <v>178</v>
      </c>
      <c r="B124" s="16" t="s">
        <v>152</v>
      </c>
      <c r="C124" s="31" t="s">
        <v>148</v>
      </c>
      <c r="D124" s="17">
        <v>0.7</v>
      </c>
      <c r="E124" s="18">
        <v>3000</v>
      </c>
      <c r="F124" s="18">
        <v>5000</v>
      </c>
      <c r="G124" s="19">
        <f t="shared" si="12"/>
        <v>2100</v>
      </c>
      <c r="H124" s="20">
        <f t="shared" si="13"/>
        <v>3500</v>
      </c>
      <c r="I124" s="17">
        <f t="shared" si="26"/>
        <v>0.7</v>
      </c>
      <c r="J124" s="18">
        <v>6000</v>
      </c>
      <c r="K124" s="18">
        <v>10000</v>
      </c>
      <c r="L124" s="19">
        <f t="shared" si="15"/>
        <v>4200</v>
      </c>
      <c r="M124" s="20">
        <f t="shared" si="16"/>
        <v>7000</v>
      </c>
    </row>
    <row r="125" spans="1:13" x14ac:dyDescent="0.2">
      <c r="A125" s="15" t="s">
        <v>179</v>
      </c>
      <c r="B125" s="16" t="s">
        <v>153</v>
      </c>
      <c r="C125" s="31" t="s">
        <v>148</v>
      </c>
      <c r="D125" s="17">
        <v>0.75</v>
      </c>
      <c r="E125" s="18">
        <v>1500</v>
      </c>
      <c r="F125" s="18">
        <v>7000</v>
      </c>
      <c r="G125" s="19">
        <f t="shared" si="12"/>
        <v>1125</v>
      </c>
      <c r="H125" s="20">
        <f t="shared" si="13"/>
        <v>5250</v>
      </c>
      <c r="I125" s="17">
        <f t="shared" si="26"/>
        <v>0.75</v>
      </c>
      <c r="J125" s="18">
        <v>3000</v>
      </c>
      <c r="K125" s="18">
        <v>14000</v>
      </c>
      <c r="L125" s="19">
        <f t="shared" si="15"/>
        <v>2250</v>
      </c>
      <c r="M125" s="20">
        <f t="shared" si="16"/>
        <v>10500</v>
      </c>
    </row>
    <row r="126" spans="1:13" x14ac:dyDescent="0.2">
      <c r="A126" s="15" t="s">
        <v>180</v>
      </c>
      <c r="B126" s="16" t="s">
        <v>154</v>
      </c>
      <c r="C126" s="31" t="s">
        <v>148</v>
      </c>
      <c r="D126" s="17">
        <v>0.75</v>
      </c>
      <c r="E126" s="18">
        <v>1000</v>
      </c>
      <c r="F126" s="18">
        <v>4000</v>
      </c>
      <c r="G126" s="19">
        <f t="shared" si="12"/>
        <v>750</v>
      </c>
      <c r="H126" s="20">
        <f t="shared" si="13"/>
        <v>3000</v>
      </c>
      <c r="I126" s="17">
        <f t="shared" si="26"/>
        <v>0.75</v>
      </c>
      <c r="J126" s="18">
        <v>2000</v>
      </c>
      <c r="K126" s="18">
        <v>8000</v>
      </c>
      <c r="L126" s="19">
        <f t="shared" si="15"/>
        <v>1500</v>
      </c>
      <c r="M126" s="20">
        <f t="shared" si="16"/>
        <v>6000</v>
      </c>
    </row>
    <row r="127" spans="1:13" s="14" customFormat="1" x14ac:dyDescent="0.2">
      <c r="A127" s="15" t="s">
        <v>181</v>
      </c>
      <c r="B127" s="16" t="s">
        <v>155</v>
      </c>
      <c r="C127" s="31" t="s">
        <v>148</v>
      </c>
      <c r="D127" s="17">
        <v>0.75</v>
      </c>
      <c r="E127" s="18">
        <v>500</v>
      </c>
      <c r="F127" s="18">
        <v>1500</v>
      </c>
      <c r="G127" s="19">
        <f t="shared" si="12"/>
        <v>375</v>
      </c>
      <c r="H127" s="20">
        <f t="shared" si="13"/>
        <v>1125</v>
      </c>
      <c r="I127" s="17">
        <f t="shared" si="26"/>
        <v>0.75</v>
      </c>
      <c r="J127" s="18">
        <v>1000</v>
      </c>
      <c r="K127" s="18">
        <v>3000</v>
      </c>
      <c r="L127" s="19">
        <f t="shared" si="15"/>
        <v>750</v>
      </c>
      <c r="M127" s="20">
        <f t="shared" si="16"/>
        <v>2250</v>
      </c>
    </row>
    <row r="128" spans="1:13" s="14" customFormat="1" x14ac:dyDescent="0.2">
      <c r="A128" s="35" t="s">
        <v>201</v>
      </c>
      <c r="B128" s="14" t="s">
        <v>293</v>
      </c>
      <c r="C128" s="36"/>
      <c r="D128" s="37"/>
      <c r="E128" s="38"/>
      <c r="F128" s="38"/>
      <c r="G128" s="39">
        <f>SUM(G129:G130)</f>
        <v>870</v>
      </c>
      <c r="H128" s="39">
        <f t="shared" ref="H128:M128" si="29">SUM(H129:H130)</f>
        <v>18090</v>
      </c>
      <c r="I128" s="39">
        <f t="shared" si="29"/>
        <v>1.1100000000000001</v>
      </c>
      <c r="J128" s="39"/>
      <c r="K128" s="39"/>
      <c r="L128" s="39">
        <f t="shared" si="29"/>
        <v>1740</v>
      </c>
      <c r="M128" s="39">
        <f t="shared" si="29"/>
        <v>36180</v>
      </c>
    </row>
    <row r="129" spans="1:13" x14ac:dyDescent="0.2">
      <c r="A129" s="15" t="s">
        <v>92</v>
      </c>
      <c r="B129" s="16" t="s">
        <v>156</v>
      </c>
      <c r="C129" s="31" t="s">
        <v>71</v>
      </c>
      <c r="D129" s="17">
        <v>0.3</v>
      </c>
      <c r="E129" s="18">
        <v>200</v>
      </c>
      <c r="F129" s="18">
        <v>900</v>
      </c>
      <c r="G129" s="19">
        <f t="shared" si="12"/>
        <v>60</v>
      </c>
      <c r="H129" s="20">
        <f t="shared" si="13"/>
        <v>270</v>
      </c>
      <c r="I129" s="17">
        <f t="shared" si="26"/>
        <v>0.3</v>
      </c>
      <c r="J129" s="18">
        <v>400</v>
      </c>
      <c r="K129" s="18">
        <v>1800</v>
      </c>
      <c r="L129" s="19">
        <f t="shared" si="15"/>
        <v>120</v>
      </c>
      <c r="M129" s="20">
        <f t="shared" si="16"/>
        <v>540</v>
      </c>
    </row>
    <row r="130" spans="1:13" x14ac:dyDescent="0.2">
      <c r="A130" s="15" t="s">
        <v>93</v>
      </c>
      <c r="B130" s="16" t="s">
        <v>300</v>
      </c>
      <c r="C130" s="31" t="s">
        <v>71</v>
      </c>
      <c r="D130" s="17">
        <v>0.81</v>
      </c>
      <c r="E130" s="18">
        <v>1000</v>
      </c>
      <c r="F130" s="18">
        <v>22000</v>
      </c>
      <c r="G130" s="19">
        <f t="shared" si="12"/>
        <v>810</v>
      </c>
      <c r="H130" s="20">
        <f t="shared" si="13"/>
        <v>17820</v>
      </c>
      <c r="I130" s="17">
        <f t="shared" si="26"/>
        <v>0.81</v>
      </c>
      <c r="J130" s="18">
        <v>2000</v>
      </c>
      <c r="K130" s="18">
        <v>44000</v>
      </c>
      <c r="L130" s="19">
        <f t="shared" si="15"/>
        <v>1620</v>
      </c>
      <c r="M130" s="20">
        <f t="shared" si="16"/>
        <v>35640</v>
      </c>
    </row>
    <row r="131" spans="1:13" x14ac:dyDescent="0.2">
      <c r="A131" s="35" t="s">
        <v>202</v>
      </c>
      <c r="B131" s="34" t="s">
        <v>294</v>
      </c>
      <c r="C131" s="36"/>
      <c r="D131" s="37"/>
      <c r="E131" s="38"/>
      <c r="F131" s="38"/>
      <c r="G131" s="39">
        <f>SUM(G132:G133)</f>
        <v>19200</v>
      </c>
      <c r="H131" s="39">
        <f t="shared" ref="H131:M131" si="30">SUM(H132:H133)</f>
        <v>113400</v>
      </c>
      <c r="I131" s="39">
        <f t="shared" si="30"/>
        <v>19.2</v>
      </c>
      <c r="J131" s="39"/>
      <c r="K131" s="39"/>
      <c r="L131" s="39">
        <f t="shared" si="30"/>
        <v>38400</v>
      </c>
      <c r="M131" s="39">
        <f t="shared" si="30"/>
        <v>226800</v>
      </c>
    </row>
    <row r="132" spans="1:13" x14ac:dyDescent="0.2">
      <c r="A132" s="15" t="s">
        <v>94</v>
      </c>
      <c r="B132" s="16" t="s">
        <v>217</v>
      </c>
      <c r="C132" s="31" t="s">
        <v>71</v>
      </c>
      <c r="D132" s="17">
        <v>8.6999999999999993</v>
      </c>
      <c r="E132" s="18">
        <v>1000</v>
      </c>
      <c r="F132" s="18">
        <v>7000</v>
      </c>
      <c r="G132" s="19">
        <f>ROUND(D132*E132,2)</f>
        <v>8700</v>
      </c>
      <c r="H132" s="20">
        <f>ROUND(D132*F132,2)</f>
        <v>60900</v>
      </c>
      <c r="I132" s="17">
        <f>D132</f>
        <v>8.6999999999999993</v>
      </c>
      <c r="J132" s="18">
        <v>2000</v>
      </c>
      <c r="K132" s="18">
        <v>14000</v>
      </c>
      <c r="L132" s="19">
        <f>ROUND(I132*J132,2)</f>
        <v>17400</v>
      </c>
      <c r="M132" s="20">
        <f>ROUND(I132*K132,2)</f>
        <v>121800</v>
      </c>
    </row>
    <row r="133" spans="1:13" ht="24" x14ac:dyDescent="0.2">
      <c r="A133" s="15" t="s">
        <v>204</v>
      </c>
      <c r="B133" s="16" t="s">
        <v>218</v>
      </c>
      <c r="C133" s="31" t="s">
        <v>71</v>
      </c>
      <c r="D133" s="21">
        <v>10.5</v>
      </c>
      <c r="E133" s="22">
        <v>1000</v>
      </c>
      <c r="F133" s="22">
        <v>5000</v>
      </c>
      <c r="G133" s="19">
        <f>ROUND(D133*E133,2)</f>
        <v>10500</v>
      </c>
      <c r="H133" s="20">
        <f>ROUND(D133*F133,2)</f>
        <v>52500</v>
      </c>
      <c r="I133" s="21">
        <f>D133</f>
        <v>10.5</v>
      </c>
      <c r="J133" s="22">
        <v>2000</v>
      </c>
      <c r="K133" s="22">
        <v>10000</v>
      </c>
      <c r="L133" s="19">
        <f>ROUND(I133*J133,2)</f>
        <v>21000</v>
      </c>
      <c r="M133" s="20">
        <f>ROUND(I133*K133,2)</f>
        <v>105000</v>
      </c>
    </row>
    <row r="134" spans="1:13" x14ac:dyDescent="0.2">
      <c r="A134" s="35" t="s">
        <v>203</v>
      </c>
      <c r="B134" s="34" t="s">
        <v>295</v>
      </c>
      <c r="C134" s="36"/>
      <c r="D134" s="37"/>
      <c r="E134" s="38"/>
      <c r="F134" s="38"/>
      <c r="G134" s="39">
        <f>SUM(G135:G142)</f>
        <v>7418.6</v>
      </c>
      <c r="H134" s="39">
        <f t="shared" ref="H134:M134" si="31">SUM(H135:H142)</f>
        <v>37501.200000000004</v>
      </c>
      <c r="I134" s="39">
        <f t="shared" si="31"/>
        <v>235.79000000000002</v>
      </c>
      <c r="J134" s="39"/>
      <c r="K134" s="39"/>
      <c r="L134" s="39">
        <f t="shared" si="31"/>
        <v>14837.2</v>
      </c>
      <c r="M134" s="39">
        <f t="shared" si="31"/>
        <v>75002.400000000009</v>
      </c>
    </row>
    <row r="135" spans="1:13" ht="36" x14ac:dyDescent="0.2">
      <c r="A135" s="15" t="s">
        <v>96</v>
      </c>
      <c r="B135" s="33" t="s">
        <v>211</v>
      </c>
      <c r="C135" s="31" t="s">
        <v>71</v>
      </c>
      <c r="D135" s="21">
        <v>29</v>
      </c>
      <c r="E135" s="40">
        <v>50</v>
      </c>
      <c r="F135" s="40">
        <v>250</v>
      </c>
      <c r="G135" s="19">
        <f>ROUND(D135*E135,2)</f>
        <v>1450</v>
      </c>
      <c r="H135" s="20">
        <f>ROUND(D135*F135,2)</f>
        <v>7250</v>
      </c>
      <c r="I135" s="41">
        <f>D135</f>
        <v>29</v>
      </c>
      <c r="J135" s="40">
        <v>100</v>
      </c>
      <c r="K135" s="40">
        <v>500</v>
      </c>
      <c r="L135" s="19">
        <f>ROUND(I135*J135,2)</f>
        <v>2900</v>
      </c>
      <c r="M135" s="20">
        <f>ROUND(I135*K135,2)</f>
        <v>14500</v>
      </c>
    </row>
    <row r="136" spans="1:13" ht="36" x14ac:dyDescent="0.2">
      <c r="A136" s="15" t="s">
        <v>182</v>
      </c>
      <c r="B136" s="33" t="s">
        <v>212</v>
      </c>
      <c r="C136" s="31" t="s">
        <v>71</v>
      </c>
      <c r="D136" s="21">
        <v>29</v>
      </c>
      <c r="E136" s="40">
        <v>50</v>
      </c>
      <c r="F136" s="40">
        <v>220</v>
      </c>
      <c r="G136" s="19">
        <f t="shared" ref="G136:G142" si="32">ROUND(D136*E136,2)</f>
        <v>1450</v>
      </c>
      <c r="H136" s="20">
        <f t="shared" ref="H136:H142" si="33">ROUND(D136*F136,2)</f>
        <v>6380</v>
      </c>
      <c r="I136" s="41">
        <f t="shared" ref="I136:I142" si="34">D136</f>
        <v>29</v>
      </c>
      <c r="J136" s="40">
        <v>100</v>
      </c>
      <c r="K136" s="40">
        <v>440</v>
      </c>
      <c r="L136" s="19">
        <f t="shared" ref="L136:L142" si="35">ROUND(I136*J136,2)</f>
        <v>2900</v>
      </c>
      <c r="M136" s="20">
        <f t="shared" ref="M136:M142" si="36">ROUND(I136*K136,2)</f>
        <v>12760</v>
      </c>
    </row>
    <row r="137" spans="1:13" ht="36" x14ac:dyDescent="0.2">
      <c r="A137" s="15" t="s">
        <v>205</v>
      </c>
      <c r="B137" s="33" t="s">
        <v>213</v>
      </c>
      <c r="C137" s="31" t="s">
        <v>71</v>
      </c>
      <c r="D137" s="21">
        <v>29</v>
      </c>
      <c r="E137" s="40">
        <v>20</v>
      </c>
      <c r="F137" s="40">
        <v>120</v>
      </c>
      <c r="G137" s="19">
        <f t="shared" si="32"/>
        <v>580</v>
      </c>
      <c r="H137" s="20">
        <f t="shared" si="33"/>
        <v>3480</v>
      </c>
      <c r="I137" s="41">
        <f t="shared" si="34"/>
        <v>29</v>
      </c>
      <c r="J137" s="40">
        <v>40</v>
      </c>
      <c r="K137" s="40">
        <v>240</v>
      </c>
      <c r="L137" s="19">
        <f t="shared" si="35"/>
        <v>1160</v>
      </c>
      <c r="M137" s="20">
        <f t="shared" si="36"/>
        <v>6960</v>
      </c>
    </row>
    <row r="138" spans="1:13" ht="24" x14ac:dyDescent="0.2">
      <c r="A138" s="15" t="s">
        <v>206</v>
      </c>
      <c r="B138" s="33" t="s">
        <v>214</v>
      </c>
      <c r="C138" s="31" t="s">
        <v>71</v>
      </c>
      <c r="D138" s="21">
        <v>29</v>
      </c>
      <c r="E138" s="40">
        <v>20</v>
      </c>
      <c r="F138" s="40">
        <v>120</v>
      </c>
      <c r="G138" s="19">
        <f t="shared" si="32"/>
        <v>580</v>
      </c>
      <c r="H138" s="20">
        <f t="shared" si="33"/>
        <v>3480</v>
      </c>
      <c r="I138" s="41">
        <f t="shared" si="34"/>
        <v>29</v>
      </c>
      <c r="J138" s="40">
        <v>40</v>
      </c>
      <c r="K138" s="40">
        <v>240</v>
      </c>
      <c r="L138" s="19">
        <f t="shared" si="35"/>
        <v>1160</v>
      </c>
      <c r="M138" s="20">
        <f t="shared" si="36"/>
        <v>6960</v>
      </c>
    </row>
    <row r="139" spans="1:13" ht="24" x14ac:dyDescent="0.2">
      <c r="A139" s="15" t="s">
        <v>207</v>
      </c>
      <c r="B139" s="33" t="s">
        <v>215</v>
      </c>
      <c r="C139" s="31" t="s">
        <v>71</v>
      </c>
      <c r="D139" s="21">
        <v>29</v>
      </c>
      <c r="E139" s="40">
        <v>50</v>
      </c>
      <c r="F139" s="40">
        <v>220</v>
      </c>
      <c r="G139" s="19">
        <f t="shared" si="32"/>
        <v>1450</v>
      </c>
      <c r="H139" s="20">
        <f t="shared" si="33"/>
        <v>6380</v>
      </c>
      <c r="I139" s="41">
        <f t="shared" si="34"/>
        <v>29</v>
      </c>
      <c r="J139" s="40">
        <v>100</v>
      </c>
      <c r="K139" s="40">
        <v>440</v>
      </c>
      <c r="L139" s="19">
        <f t="shared" si="35"/>
        <v>2900</v>
      </c>
      <c r="M139" s="20">
        <f t="shared" si="36"/>
        <v>12760</v>
      </c>
    </row>
    <row r="140" spans="1:13" ht="24" x14ac:dyDescent="0.2">
      <c r="A140" s="15" t="s">
        <v>208</v>
      </c>
      <c r="B140" s="33" t="s">
        <v>216</v>
      </c>
      <c r="C140" s="31" t="s">
        <v>71</v>
      </c>
      <c r="D140" s="21">
        <v>67.59</v>
      </c>
      <c r="E140" s="42">
        <v>20</v>
      </c>
      <c r="F140" s="42">
        <v>120</v>
      </c>
      <c r="G140" s="19">
        <f t="shared" si="32"/>
        <v>1351.8</v>
      </c>
      <c r="H140" s="20">
        <f t="shared" si="33"/>
        <v>8110.8</v>
      </c>
      <c r="I140" s="41">
        <f t="shared" si="34"/>
        <v>67.59</v>
      </c>
      <c r="J140" s="42">
        <v>40</v>
      </c>
      <c r="K140" s="42">
        <v>240</v>
      </c>
      <c r="L140" s="19">
        <f t="shared" si="35"/>
        <v>2703.6</v>
      </c>
      <c r="M140" s="20">
        <f t="shared" si="36"/>
        <v>16221.6</v>
      </c>
    </row>
    <row r="141" spans="1:13" ht="36" x14ac:dyDescent="0.2">
      <c r="A141" s="15" t="s">
        <v>209</v>
      </c>
      <c r="B141" s="33" t="s">
        <v>298</v>
      </c>
      <c r="C141" s="31" t="s">
        <v>71</v>
      </c>
      <c r="D141" s="21">
        <v>12.12</v>
      </c>
      <c r="E141" s="42">
        <v>24</v>
      </c>
      <c r="F141" s="42">
        <v>90</v>
      </c>
      <c r="G141" s="19">
        <f t="shared" si="32"/>
        <v>290.88</v>
      </c>
      <c r="H141" s="20">
        <f t="shared" si="33"/>
        <v>1090.8</v>
      </c>
      <c r="I141" s="41">
        <f t="shared" si="34"/>
        <v>12.12</v>
      </c>
      <c r="J141" s="42">
        <v>48</v>
      </c>
      <c r="K141" s="42">
        <v>180</v>
      </c>
      <c r="L141" s="19">
        <f t="shared" si="35"/>
        <v>581.76</v>
      </c>
      <c r="M141" s="20">
        <f t="shared" si="36"/>
        <v>2181.6</v>
      </c>
    </row>
    <row r="142" spans="1:13" ht="36" x14ac:dyDescent="0.2">
      <c r="A142" s="15" t="s">
        <v>210</v>
      </c>
      <c r="B142" s="33" t="s">
        <v>299</v>
      </c>
      <c r="C142" s="31" t="s">
        <v>71</v>
      </c>
      <c r="D142" s="21">
        <v>11.08</v>
      </c>
      <c r="E142" s="42">
        <v>24</v>
      </c>
      <c r="F142" s="42">
        <v>120</v>
      </c>
      <c r="G142" s="19">
        <f t="shared" si="32"/>
        <v>265.92</v>
      </c>
      <c r="H142" s="20">
        <f t="shared" si="33"/>
        <v>1329.6</v>
      </c>
      <c r="I142" s="41">
        <f t="shared" si="34"/>
        <v>11.08</v>
      </c>
      <c r="J142" s="42">
        <v>48</v>
      </c>
      <c r="K142" s="42">
        <v>240</v>
      </c>
      <c r="L142" s="19">
        <f t="shared" si="35"/>
        <v>531.84</v>
      </c>
      <c r="M142" s="20">
        <f t="shared" si="36"/>
        <v>2659.2</v>
      </c>
    </row>
    <row r="143" spans="1:13" s="14" customFormat="1" x14ac:dyDescent="0.2">
      <c r="A143" s="23"/>
      <c r="B143" s="10" t="s">
        <v>296</v>
      </c>
      <c r="C143" s="30"/>
      <c r="D143" s="11"/>
      <c r="E143" s="12"/>
      <c r="F143" s="12"/>
      <c r="G143" s="49">
        <f>SUM(G134,G131,G128,G119,G114,G112,G110,G108,G106,G104,G95,G90,G86,G83,G77,G67,G60,G49,G34,G31,G27,G22,G17,G14,G3)</f>
        <v>406586.38</v>
      </c>
      <c r="H143" s="49">
        <f>SUM(H134,H131,H128,H119,H114,H112,H110,H108,H106,H104,H95,H90,H86,H83,H77,H67,H60,H49,H34,H31,H27,H22,H17,H14,H3)</f>
        <v>1345185.08</v>
      </c>
      <c r="I143" s="11">
        <f>SUM(I131,I128,I119,I114,I112,I110,I108,I106,I104,I95,I90,I86,I83,I77,I67,I60,I49,I34,I31,I27,I22,I17,I14,I3)</f>
        <v>1559.5837670000001</v>
      </c>
      <c r="J143" s="11"/>
      <c r="K143" s="11"/>
      <c r="L143" s="49">
        <f>SUM(L134,L131,L128,L119,L114,L112,L110,L108,L106,L104,L95,L90,L86,L83,L77,L67,L60,L49,L34,L31,L27,L22,L17,L14,L3)</f>
        <v>813172.76</v>
      </c>
      <c r="M143" s="49">
        <f>SUM(M134,M131,M128,M119,M114,M112,M110,M108,M106,M104,M95,M90,M86,M83,M77,M67,M60,M49,M34,M31,M27,M22,M17,M14,M3)</f>
        <v>2690370.16</v>
      </c>
    </row>
    <row r="144" spans="1:13" ht="17.45" customHeight="1" x14ac:dyDescent="0.2"/>
    <row r="145" spans="7:13" x14ac:dyDescent="0.2">
      <c r="G145" s="26"/>
      <c r="H145" s="26"/>
      <c r="L145" s="28" t="s">
        <v>95</v>
      </c>
      <c r="M145" s="26" t="s">
        <v>301</v>
      </c>
    </row>
    <row r="146" spans="7:13" x14ac:dyDescent="0.2">
      <c r="M146" s="8" t="s">
        <v>302</v>
      </c>
    </row>
  </sheetData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2_09062026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 Szabo</dc:creator>
  <cp:lastModifiedBy>Achizitii Publice</cp:lastModifiedBy>
  <cp:lastPrinted>2026-06-09T08:14:50Z</cp:lastPrinted>
  <dcterms:created xsi:type="dcterms:W3CDTF">2026-03-14T15:47:43Z</dcterms:created>
  <dcterms:modified xsi:type="dcterms:W3CDTF">2026-06-09T08:14:56Z</dcterms:modified>
</cp:coreProperties>
</file>