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lis Vechi\Elis\ACHIZITII 2026\MED0526\"/>
    </mc:Choice>
  </mc:AlternateContent>
  <xr:revisionPtr revIDLastSave="0" documentId="13_ncr:1_{65D32F1C-1DD6-44DA-91EC-3C4EF9A90B05}" xr6:coauthVersionLast="47" xr6:coauthVersionMax="47" xr10:uidLastSave="{00000000-0000-0000-0000-000000000000}"/>
  <bookViews>
    <workbookView xWindow="-120" yWindow="-120" windowWidth="29040" windowHeight="15720" activeTab="1" xr2:uid="{C9BD413F-94EA-4E84-BB7E-B8AB78556E60}"/>
  </bookViews>
  <sheets>
    <sheet name="acorduri" sheetId="1" r:id="rId1"/>
    <sheet name="contr subsecv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2" l="1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7" i="2"/>
  <c r="J8" i="2"/>
  <c r="K8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K7" i="2"/>
  <c r="J7" i="2"/>
  <c r="H22" i="2"/>
  <c r="H19" i="2"/>
  <c r="H13" i="2"/>
  <c r="H12" i="2"/>
  <c r="H11" i="2"/>
  <c r="H8" i="2"/>
  <c r="K24" i="1" l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23" i="1" l="1"/>
  <c r="K39" i="1" s="1"/>
</calcChain>
</file>

<file path=xl/sharedStrings.xml><?xml version="1.0" encoding="utf-8"?>
<sst xmlns="http://schemas.openxmlformats.org/spreadsheetml/2006/main" count="226" uniqueCount="128">
  <si>
    <t>SPITALUL CLINIC DR. C.I. PARHON IAȘI</t>
  </si>
  <si>
    <t>Manager,</t>
  </si>
  <si>
    <t>Ec.Bogdan Cojocaru</t>
  </si>
  <si>
    <t xml:space="preserve">CAIET DE SARCINI LICITATIE MEDICAMENTE 12 LUNI 2026-2027 , PE LOTURI </t>
  </si>
  <si>
    <t>1. INFORMATII GENERALE</t>
  </si>
  <si>
    <t>AUTORITATEA CONTRACTANTA: SPITALUL CLINIC "DR. C. I. PARHON" IASI</t>
  </si>
  <si>
    <t>CARACTERISTICILE TEHNICE SUNT MINIME SI OBLIGATORII</t>
  </si>
  <si>
    <t>COD CPV  - 33600000-6 -Produse farmaceutice</t>
  </si>
  <si>
    <t>2. CERINTE MINIME OBLIGATORII</t>
  </si>
  <si>
    <t>a) TABEL PRODUCATOR COMPLETAT - ANEXA FORMULARE - PENTRU FIECARE LOT</t>
  </si>
  <si>
    <t xml:space="preserve">b) AUTORIZATIE DE PUNERE PE PIATA (APP) emisa de Ministerul Sanatatii - Agentia Nationala a Medicamentului si 
</t>
  </si>
  <si>
    <t>Dispozitivelor Medicate si cod CIM-cod W - PENTRU PRODUSUL/PRODUSELE OFERTATE</t>
  </si>
  <si>
    <t xml:space="preserve">c) TERMEN DE VALABILITATE PENTRU PRODUSELE LIVRATE DE MINIM 12 LUNI de la data receptiei. </t>
  </si>
  <si>
    <t xml:space="preserve">Produsele cu termen de valabiliate mai mici de 12 luni de la data receptiei pot fi livrate numai dupa anuntarea prealabila </t>
  </si>
  <si>
    <t>si obtinerea acordului din partea farmaciei.</t>
  </si>
  <si>
    <t>Nota: Preturi conform CANAMED din 01.05.2025 si SICAP</t>
  </si>
  <si>
    <t>Nr LOT</t>
  </si>
  <si>
    <t>ATC</t>
  </si>
  <si>
    <t>Denumire produs</t>
  </si>
  <si>
    <t xml:space="preserve"> DCI</t>
  </si>
  <si>
    <t>Forma farmaceutica</t>
  </si>
  <si>
    <t>Concetratie</t>
  </si>
  <si>
    <t>Specificatii tehnice suplimentare Ambalaj/forma farmaceutica</t>
  </si>
  <si>
    <t>Pret unitar lei fara TVA</t>
  </si>
  <si>
    <t xml:space="preserve">Cant. minima ACORD CADRU  
</t>
  </si>
  <si>
    <t xml:space="preserve">Cant. max. ACORD CADRU 
</t>
  </si>
  <si>
    <t>A12CC02</t>
  </si>
  <si>
    <t>MAGNESII SULFURICI POLPHARMA 200 mg/ml</t>
  </si>
  <si>
    <t xml:space="preserve">MAGNESII SULFAS </t>
  </si>
  <si>
    <t xml:space="preserve">SOL INJ./PERF. </t>
  </si>
  <si>
    <t>200 mg/ml</t>
  </si>
  <si>
    <t>fiole a cate 10 ml sol. inj./perf.</t>
  </si>
  <si>
    <t xml:space="preserve">B01AA07 </t>
  </si>
  <si>
    <t xml:space="preserve">SINTROM 4 mg </t>
  </si>
  <si>
    <t xml:space="preserve">ACENOCUMAROLUM </t>
  </si>
  <si>
    <t xml:space="preserve">COMPR. </t>
  </si>
  <si>
    <t xml:space="preserve">4 mg </t>
  </si>
  <si>
    <t xml:space="preserve">blist. x compr. </t>
  </si>
  <si>
    <t>B05BA03</t>
  </si>
  <si>
    <t>GLUCOSE 50 %</t>
  </si>
  <si>
    <t>GLUCOSUM</t>
  </si>
  <si>
    <t>SOL. PERF.</t>
  </si>
  <si>
    <t>punga  500 ml sol. perf.</t>
  </si>
  <si>
    <t>B05XA02</t>
  </si>
  <si>
    <t>BICARBONAT DE SODIU 84 mg/ml</t>
  </si>
  <si>
    <t>NATRII HYDROGENI CARBONAS</t>
  </si>
  <si>
    <t>84mg/ml</t>
  </si>
  <si>
    <t>Flac. din sticla incolora x 100 ml sol. perf.</t>
  </si>
  <si>
    <t xml:space="preserve">C01DA02 </t>
  </si>
  <si>
    <t xml:space="preserve">NITROGLICERINA 0,5 mg </t>
  </si>
  <si>
    <t xml:space="preserve">NITROGLYCERINUM </t>
  </si>
  <si>
    <t xml:space="preserve">COMPR. SUBLING. </t>
  </si>
  <si>
    <t xml:space="preserve">0,5 mg </t>
  </si>
  <si>
    <t xml:space="preserve">blist. x compr. sublinguale </t>
  </si>
  <si>
    <t xml:space="preserve">C02AB01 </t>
  </si>
  <si>
    <t xml:space="preserve">DOPEGYT 250 mg </t>
  </si>
  <si>
    <t xml:space="preserve">METHYLDOPUM </t>
  </si>
  <si>
    <t xml:space="preserve">250 mg </t>
  </si>
  <si>
    <t xml:space="preserve">flac. din sticla x 50 compr. </t>
  </si>
  <si>
    <t xml:space="preserve">C03AA03 </t>
  </si>
  <si>
    <t xml:space="preserve">NEFRIX 25 mg </t>
  </si>
  <si>
    <t xml:space="preserve">HYDROCHLOROTHIAZIDUM </t>
  </si>
  <si>
    <t xml:space="preserve">25 mg </t>
  </si>
  <si>
    <t xml:space="preserve">C08DA01 </t>
  </si>
  <si>
    <t xml:space="preserve">ISOPTIN RR 240 mg </t>
  </si>
  <si>
    <t xml:space="preserve">VERAPAMILUM </t>
  </si>
  <si>
    <t xml:space="preserve">COMPR. CU ELIB. PREL. </t>
  </si>
  <si>
    <t xml:space="preserve">240 mg </t>
  </si>
  <si>
    <t xml:space="preserve">blist.  x compr. elib. prel. </t>
  </si>
  <si>
    <t>G04CA02</t>
  </si>
  <si>
    <t>FOKUSIN 0,4 mg</t>
  </si>
  <si>
    <t>TAMSULOSINUM</t>
  </si>
  <si>
    <t>CAPS. CU ELIB. MODIF./ CAPS. CU ELIB. PREL./ COMPR. CU ELIB. PREL.</t>
  </si>
  <si>
    <t>0,4 mg</t>
  </si>
  <si>
    <t>blist. x caps. elib. modif./caps. cu elib. prel./compr. cu elib. prel.</t>
  </si>
  <si>
    <t>J01BA01</t>
  </si>
  <si>
    <t>CLORAMFENICOL 250 mg</t>
  </si>
  <si>
    <t>CHLORAMPHENICOLUM</t>
  </si>
  <si>
    <t>CAPS.</t>
  </si>
  <si>
    <t>250mg</t>
  </si>
  <si>
    <t>blist. x caps.</t>
  </si>
  <si>
    <t xml:space="preserve">J01DF01 </t>
  </si>
  <si>
    <t xml:space="preserve">AZACTAM 1000 mg </t>
  </si>
  <si>
    <t xml:space="preserve">AZTREONAM </t>
  </si>
  <si>
    <t xml:space="preserve">PULB. PT. SOL. INJ. </t>
  </si>
  <si>
    <t xml:space="preserve">1000 mg </t>
  </si>
  <si>
    <t>flacoane cu pulb. pt. sol. perf. 1g</t>
  </si>
  <si>
    <t xml:space="preserve">AZACTAM 2000 mg </t>
  </si>
  <si>
    <t>2000 mg</t>
  </si>
  <si>
    <t>flacoane cu pulb. pt. sol. perf. 2g</t>
  </si>
  <si>
    <t xml:space="preserve">J01XE01 </t>
  </si>
  <si>
    <t xml:space="preserve">NITROFURANTOINA 100 mg </t>
  </si>
  <si>
    <t xml:space="preserve">NITROFURANTOINUM </t>
  </si>
  <si>
    <t xml:space="preserve">100 mg </t>
  </si>
  <si>
    <t xml:space="preserve">L01XE10 </t>
  </si>
  <si>
    <t xml:space="preserve">VOTUBIA 2,5MG </t>
  </si>
  <si>
    <t>EVEROLIMUS (VOTUBIA 2,5MG)</t>
  </si>
  <si>
    <t xml:space="preserve">2,5 mg </t>
  </si>
  <si>
    <t>PN Boli Rare Scleroza Tuberoasa (Votubia 5mg), blist. x comprimate</t>
  </si>
  <si>
    <t xml:space="preserve">VOTUBIA 5MG </t>
  </si>
  <si>
    <t>EVEROLIMUS (VOTUBIA 5MG)</t>
  </si>
  <si>
    <t xml:space="preserve">5 mg </t>
  </si>
  <si>
    <t>PN Boli Rare Scleroza Tuberoasa (Votubia 2,5mg), blist. x comprimate</t>
  </si>
  <si>
    <t>S01EC01</t>
  </si>
  <si>
    <t>ACETAZOLAMIDA CPR. 200mg</t>
  </si>
  <si>
    <t>ACETAZOLAMIDUM</t>
  </si>
  <si>
    <t xml:space="preserve">200 mg </t>
  </si>
  <si>
    <t>Dr. Irinel Doina Maftei</t>
  </si>
  <si>
    <t>NR. ÎNREGISTRARE 2040AAT/20.05.2026</t>
  </si>
  <si>
    <t>Director Medical,</t>
  </si>
  <si>
    <t>Director Financiar-contabil,</t>
  </si>
  <si>
    <t>Sef Serviciu AAT,</t>
  </si>
  <si>
    <t>Ec.Camelia Hen</t>
  </si>
  <si>
    <t>Ec.Alina Bendescu</t>
  </si>
  <si>
    <t>Farmacist sef,</t>
  </si>
  <si>
    <t>TOTAL</t>
  </si>
  <si>
    <t xml:space="preserve">         Mihaela Irina Dima</t>
  </si>
  <si>
    <t>Valoare max.fara tva</t>
  </si>
  <si>
    <t>d) CONDITIE OBLIGATORIE DE TRANSPORT: pastrarea integritatii ambalajelor si asigurarea temperaturii in limitele</t>
  </si>
  <si>
    <t>prevazute pentru fiecare medicament, conform Rezumatului caracteristicilor produsului/fisa tehnica</t>
  </si>
  <si>
    <t>CANTITATI CONTRACTE SUBSECVENTE</t>
  </si>
  <si>
    <t xml:space="preserve">EVEROLIMUS  (VOTUBIA 2,5mg)                        </t>
  </si>
  <si>
    <t>EVEROLIMUS (VOTUBIA 5 mg)</t>
  </si>
  <si>
    <t>Cant. Contr.subs.  minim 
1 LUNA</t>
  </si>
  <si>
    <t>Cant.contr.subs.max 
3 LUNI</t>
  </si>
  <si>
    <t>Val.min.fara tva</t>
  </si>
  <si>
    <t>Val.max.f tva</t>
  </si>
  <si>
    <t>Garantie participare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</si>
</sst>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;[Red]0.00"/>
    <numFmt numFmtId="165" formatCode="#,##0.00;[Red]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8.5"/>
      <color theme="1"/>
      <name val="Times New Roman"/>
      <family val="1"/>
    </font>
    <font>
      <b/>
      <sz val="11"/>
      <color theme="1"/>
      <name val="Times New Roman"/>
      <family val="1"/>
    </font>
    <font>
      <sz val="7"/>
      <color theme="1"/>
      <name val="Calibri"/>
      <family val="2"/>
      <scheme val="minor"/>
    </font>
    <font>
      <b/>
      <sz val="8.5"/>
      <color theme="1"/>
      <name val="Times New Roman"/>
      <family val="1"/>
    </font>
    <font>
      <b/>
      <sz val="8"/>
      <color theme="1"/>
      <name val="Times New Roman"/>
      <family val="1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b/>
      <u/>
      <sz val="12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u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8" fillId="0" borderId="0" xfId="0" applyFont="1"/>
    <xf numFmtId="0" fontId="5" fillId="0" borderId="0" xfId="0" applyFont="1" applyAlignment="1">
      <alignment horizontal="center"/>
    </xf>
    <xf numFmtId="2" fontId="8" fillId="0" borderId="0" xfId="0" applyNumberFormat="1" applyFont="1"/>
    <xf numFmtId="2" fontId="2" fillId="0" borderId="0" xfId="0" applyNumberFormat="1" applyFont="1"/>
    <xf numFmtId="0" fontId="9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1" fontId="11" fillId="2" borderId="0" xfId="0" applyNumberFormat="1" applyFont="1" applyFill="1" applyAlignment="1">
      <alignment horizont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wrapText="1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" fontId="13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vertical="center" wrapText="1"/>
    </xf>
    <xf numFmtId="0" fontId="15" fillId="0" borderId="0" xfId="0" applyFont="1"/>
    <xf numFmtId="164" fontId="15" fillId="0" borderId="0" xfId="0" applyNumberFormat="1" applyFont="1"/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16" fillId="0" borderId="0" xfId="0" applyFont="1"/>
    <xf numFmtId="0" fontId="22" fillId="0" borderId="0" xfId="0" applyFont="1"/>
    <xf numFmtId="0" fontId="20" fillId="0" borderId="0" xfId="0" applyFont="1"/>
    <xf numFmtId="0" fontId="22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2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22" fillId="2" borderId="0" xfId="0" applyFont="1" applyFill="1" applyAlignment="1">
      <alignment horizontal="right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6" fillId="0" borderId="0" xfId="0" applyFont="1"/>
    <xf numFmtId="0" fontId="27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left" vertical="center" wrapText="1"/>
    </xf>
    <xf numFmtId="2" fontId="27" fillId="3" borderId="1" xfId="0" applyNumberFormat="1" applyFont="1" applyFill="1" applyBorder="1" applyAlignment="1">
      <alignment horizontal="center" vertical="center" wrapText="1"/>
    </xf>
    <xf numFmtId="1" fontId="27" fillId="3" borderId="1" xfId="0" applyNumberFormat="1" applyFont="1" applyFill="1" applyBorder="1" applyAlignment="1">
      <alignment horizontal="center" vertical="center" wrapText="1"/>
    </xf>
    <xf numFmtId="2" fontId="27" fillId="4" borderId="1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/>
    </xf>
    <xf numFmtId="9" fontId="16" fillId="0" borderId="1" xfId="0" applyNumberFormat="1" applyFont="1" applyBorder="1" applyAlignment="1">
      <alignment horizontal="center" vertical="center"/>
    </xf>
    <xf numFmtId="2" fontId="28" fillId="0" borderId="1" xfId="1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2" fontId="2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28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left" vertical="center" wrapText="1"/>
    </xf>
    <xf numFmtId="2" fontId="30" fillId="2" borderId="0" xfId="0" applyNumberFormat="1" applyFont="1" applyFill="1" applyAlignment="1">
      <alignment horizontal="center" vertical="center" wrapText="1"/>
    </xf>
    <xf numFmtId="2" fontId="29" fillId="2" borderId="0" xfId="0" applyNumberFormat="1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2" fontId="20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2" fontId="5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1" fontId="2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8" fillId="2" borderId="0" xfId="0" applyFont="1" applyFill="1" applyAlignment="1">
      <alignment wrapText="1"/>
    </xf>
    <xf numFmtId="2" fontId="23" fillId="2" borderId="0" xfId="0" applyNumberFormat="1" applyFont="1" applyFill="1" applyAlignment="1">
      <alignment vertical="center"/>
    </xf>
    <xf numFmtId="0" fontId="23" fillId="5" borderId="0" xfId="0" applyFont="1" applyFill="1" applyAlignment="1">
      <alignment vertical="center"/>
    </xf>
    <xf numFmtId="0" fontId="23" fillId="2" borderId="0" xfId="0" applyFont="1" applyFill="1" applyAlignment="1">
      <alignment horizontal="center"/>
    </xf>
    <xf numFmtId="1" fontId="23" fillId="2" borderId="0" xfId="0" applyNumberFormat="1" applyFont="1" applyFill="1" applyAlignment="1">
      <alignment horizontal="center" wrapText="1"/>
    </xf>
    <xf numFmtId="0" fontId="23" fillId="2" borderId="0" xfId="0" applyFont="1" applyFill="1" applyAlignment="1">
      <alignment wrapText="1"/>
    </xf>
    <xf numFmtId="2" fontId="30" fillId="2" borderId="1" xfId="0" applyNumberFormat="1" applyFont="1" applyFill="1" applyBorder="1" applyAlignment="1">
      <alignment horizontal="center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165" fontId="2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3" fillId="0" borderId="0" xfId="0" applyFont="1" applyAlignment="1">
      <alignment horizontal="center" wrapText="1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9" fontId="0" fillId="0" borderId="0" xfId="0" applyNumberFormat="1"/>
    <xf numFmtId="1" fontId="16" fillId="2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1" fontId="16" fillId="2" borderId="1" xfId="1" applyNumberFormat="1" applyFont="1" applyFill="1" applyBorder="1" applyAlignment="1">
      <alignment horizontal="center" vertical="center" wrapText="1"/>
    </xf>
    <xf numFmtId="1" fontId="16" fillId="2" borderId="1" xfId="1" applyNumberFormat="1" applyFont="1" applyFill="1" applyBorder="1" applyAlignment="1">
      <alignment horizontal="center" vertical="center"/>
    </xf>
    <xf numFmtId="1" fontId="28" fillId="2" borderId="0" xfId="0" applyNumberFormat="1" applyFont="1" applyFill="1" applyAlignment="1">
      <alignment horizontal="center" vertical="center" wrapText="1"/>
    </xf>
    <xf numFmtId="0" fontId="31" fillId="0" borderId="0" xfId="0" applyFont="1"/>
    <xf numFmtId="0" fontId="32" fillId="0" borderId="0" xfId="0" applyFont="1"/>
    <xf numFmtId="165" fontId="16" fillId="0" borderId="1" xfId="0" applyNumberFormat="1" applyFont="1" applyBorder="1"/>
    <xf numFmtId="0" fontId="11" fillId="6" borderId="1" xfId="0" applyFont="1" applyFill="1" applyBorder="1" applyAlignment="1">
      <alignment wrapText="1"/>
    </xf>
    <xf numFmtId="0" fontId="25" fillId="6" borderId="1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BB53D-A395-44D0-88FC-F750F3BD1D27}">
  <dimension ref="A1:R43"/>
  <sheetViews>
    <sheetView topLeftCell="A28" workbookViewId="0">
      <selection activeCell="A20" sqref="A20:XFD20"/>
    </sheetView>
  </sheetViews>
  <sheetFormatPr defaultRowHeight="15" x14ac:dyDescent="0.25"/>
  <cols>
    <col min="1" max="1" width="4.42578125" customWidth="1"/>
    <col min="2" max="2" width="8.140625" hidden="1" customWidth="1"/>
    <col min="3" max="3" width="19.28515625" customWidth="1"/>
    <col min="4" max="4" width="22.42578125" customWidth="1"/>
    <col min="5" max="5" width="12" customWidth="1"/>
    <col min="7" max="7" width="14.140625" customWidth="1"/>
    <col min="10" max="10" width="11.7109375" customWidth="1"/>
    <col min="11" max="11" width="13.140625" customWidth="1"/>
    <col min="12" max="13" width="9.42578125" customWidth="1"/>
    <col min="14" max="14" width="10.42578125" customWidth="1"/>
    <col min="15" max="15" width="11" customWidth="1"/>
    <col min="16" max="16" width="13.5703125" hidden="1" customWidth="1"/>
  </cols>
  <sheetData>
    <row r="1" spans="1:18" x14ac:dyDescent="0.25">
      <c r="A1" s="1" t="s">
        <v>0</v>
      </c>
      <c r="B1" s="2"/>
      <c r="C1" s="3"/>
      <c r="D1" s="4"/>
      <c r="E1" s="5"/>
      <c r="F1" s="6"/>
      <c r="G1" s="7"/>
      <c r="H1" s="3"/>
      <c r="I1" s="3"/>
      <c r="J1" s="3" t="s">
        <v>1</v>
      </c>
      <c r="L1" s="3"/>
      <c r="M1" s="3"/>
      <c r="N1" s="9"/>
      <c r="O1" s="9"/>
      <c r="P1" s="10"/>
      <c r="Q1" s="11"/>
      <c r="R1" s="12"/>
    </row>
    <row r="2" spans="1:18" ht="15.75" x14ac:dyDescent="0.25">
      <c r="A2" s="1"/>
      <c r="B2" s="3"/>
      <c r="C2" s="3"/>
      <c r="D2" s="4"/>
      <c r="E2" s="13"/>
      <c r="F2" s="6"/>
      <c r="G2" s="7"/>
      <c r="H2" s="14"/>
      <c r="I2" s="15" t="s">
        <v>2</v>
      </c>
      <c r="J2" s="8"/>
      <c r="L2" s="15"/>
      <c r="M2" s="15"/>
      <c r="N2" s="9"/>
      <c r="O2" s="9"/>
      <c r="P2" s="10"/>
      <c r="Q2" s="11"/>
      <c r="R2" s="12"/>
    </row>
    <row r="3" spans="1:18" x14ac:dyDescent="0.25">
      <c r="A3" s="16" t="s">
        <v>108</v>
      </c>
      <c r="B3" s="17"/>
      <c r="C3" s="18"/>
      <c r="D3" s="19"/>
      <c r="E3" s="20"/>
      <c r="F3" s="21"/>
      <c r="G3" s="22"/>
      <c r="H3" s="23"/>
      <c r="I3" s="23"/>
      <c r="J3" s="23"/>
      <c r="K3" s="23"/>
      <c r="L3" s="24"/>
      <c r="M3" s="23"/>
    </row>
    <row r="4" spans="1:18" x14ac:dyDescent="0.25">
      <c r="A4" s="23"/>
      <c r="B4" s="17"/>
      <c r="C4" s="25"/>
      <c r="D4" s="19"/>
      <c r="E4" s="20"/>
      <c r="F4" s="23"/>
      <c r="G4" s="22"/>
      <c r="H4" s="23"/>
      <c r="I4" s="23"/>
      <c r="J4" s="23"/>
      <c r="K4" s="23"/>
      <c r="L4" s="24"/>
      <c r="M4" s="23"/>
    </row>
    <row r="5" spans="1:18" ht="15.75" x14ac:dyDescent="0.25">
      <c r="A5" s="23"/>
      <c r="B5" s="18"/>
      <c r="D5" s="26" t="s">
        <v>3</v>
      </c>
      <c r="F5" s="26"/>
      <c r="G5" s="27"/>
      <c r="H5" s="28"/>
      <c r="I5" s="22"/>
      <c r="J5" s="23"/>
      <c r="K5" s="23"/>
      <c r="L5" s="23"/>
      <c r="M5" s="23"/>
    </row>
    <row r="6" spans="1:18" x14ac:dyDescent="0.25">
      <c r="A6" s="23"/>
      <c r="B6" s="29"/>
      <c r="C6" s="29"/>
      <c r="D6" s="29"/>
      <c r="E6" s="30"/>
      <c r="F6" s="28"/>
      <c r="G6" s="31"/>
      <c r="H6" s="29"/>
      <c r="I6" s="29"/>
      <c r="J6" s="23"/>
      <c r="K6" s="23"/>
      <c r="L6" s="23"/>
      <c r="M6" s="23"/>
    </row>
    <row r="7" spans="1:18" x14ac:dyDescent="0.25">
      <c r="A7" s="23"/>
      <c r="C7" s="32" t="s">
        <v>4</v>
      </c>
      <c r="D7" s="32"/>
      <c r="E7" s="33"/>
      <c r="F7" s="7"/>
      <c r="G7" s="7"/>
      <c r="H7" s="23"/>
      <c r="I7" s="23"/>
      <c r="J7" s="23"/>
      <c r="K7" s="23"/>
      <c r="L7" s="23"/>
      <c r="M7" s="23"/>
    </row>
    <row r="8" spans="1:18" x14ac:dyDescent="0.25">
      <c r="A8" s="23"/>
      <c r="C8" s="34" t="s">
        <v>5</v>
      </c>
      <c r="D8" s="34"/>
      <c r="E8" s="35"/>
      <c r="F8" s="36"/>
      <c r="G8" s="37"/>
      <c r="H8" s="25"/>
      <c r="I8" s="25"/>
      <c r="J8" s="23"/>
      <c r="K8" s="23"/>
      <c r="L8" s="23"/>
      <c r="M8" s="23"/>
    </row>
    <row r="9" spans="1:18" x14ac:dyDescent="0.25">
      <c r="A9" s="23"/>
      <c r="C9" s="32" t="s">
        <v>6</v>
      </c>
      <c r="D9" s="32"/>
      <c r="E9" s="38"/>
      <c r="F9" s="32"/>
      <c r="G9" s="39"/>
      <c r="H9" s="40"/>
      <c r="I9" s="40"/>
      <c r="J9" s="23"/>
      <c r="K9" s="23"/>
      <c r="L9" s="23"/>
      <c r="M9" s="23"/>
    </row>
    <row r="10" spans="1:18" x14ac:dyDescent="0.25">
      <c r="A10" s="23"/>
      <c r="C10" s="41" t="s">
        <v>7</v>
      </c>
      <c r="D10" s="41"/>
      <c r="E10" s="42"/>
      <c r="F10" s="43"/>
      <c r="G10" s="37"/>
      <c r="H10" s="40"/>
      <c r="I10" s="40"/>
      <c r="J10" s="23"/>
      <c r="K10" s="23"/>
      <c r="L10" s="23"/>
      <c r="M10" s="23"/>
    </row>
    <row r="11" spans="1:18" x14ac:dyDescent="0.25">
      <c r="A11" s="23"/>
      <c r="C11" s="32" t="s">
        <v>8</v>
      </c>
      <c r="D11" s="32"/>
      <c r="E11" s="38"/>
      <c r="F11" s="36"/>
      <c r="G11" s="39"/>
      <c r="H11" s="40"/>
      <c r="I11" s="40"/>
      <c r="J11" s="23"/>
      <c r="K11" s="23"/>
      <c r="L11" s="23"/>
      <c r="M11" s="23"/>
    </row>
    <row r="12" spans="1:18" x14ac:dyDescent="0.25">
      <c r="A12" s="23"/>
      <c r="C12" s="32" t="s">
        <v>9</v>
      </c>
      <c r="D12" s="32"/>
      <c r="E12" s="38"/>
      <c r="F12" s="32"/>
      <c r="G12" s="37"/>
      <c r="H12" s="25"/>
      <c r="I12" s="25"/>
      <c r="J12" s="23"/>
      <c r="K12" s="23"/>
      <c r="L12" s="23"/>
      <c r="M12" s="23"/>
    </row>
    <row r="13" spans="1:18" x14ac:dyDescent="0.25">
      <c r="A13" s="23"/>
      <c r="C13" s="34" t="s">
        <v>10</v>
      </c>
      <c r="D13" s="34"/>
      <c r="E13" s="35"/>
      <c r="F13" s="36"/>
      <c r="G13" s="37"/>
      <c r="H13" s="25"/>
      <c r="I13" s="25"/>
      <c r="J13" s="23"/>
      <c r="K13" s="23"/>
      <c r="L13" s="23"/>
      <c r="M13" s="23"/>
    </row>
    <row r="14" spans="1:18" x14ac:dyDescent="0.25">
      <c r="A14" s="23"/>
      <c r="C14" s="34" t="s">
        <v>11</v>
      </c>
      <c r="D14" s="34"/>
      <c r="E14" s="35"/>
      <c r="F14" s="36"/>
      <c r="G14" s="37"/>
      <c r="H14" s="25"/>
      <c r="I14" s="25"/>
      <c r="J14" s="23"/>
      <c r="K14" s="23"/>
      <c r="L14" s="23"/>
      <c r="M14" s="23"/>
    </row>
    <row r="15" spans="1:18" x14ac:dyDescent="0.25">
      <c r="A15" s="23"/>
      <c r="C15" s="34" t="s">
        <v>12</v>
      </c>
      <c r="D15" s="44"/>
      <c r="E15" s="45"/>
      <c r="F15" s="46"/>
      <c r="G15" s="37"/>
      <c r="H15" s="25"/>
      <c r="I15" s="25"/>
      <c r="J15" s="23"/>
      <c r="K15" s="23"/>
      <c r="L15" s="23"/>
      <c r="M15" s="23"/>
    </row>
    <row r="16" spans="1:18" x14ac:dyDescent="0.25">
      <c r="A16" s="23"/>
      <c r="C16" s="8" t="s">
        <v>13</v>
      </c>
      <c r="D16" s="44"/>
      <c r="E16" s="45"/>
      <c r="F16" s="46"/>
      <c r="G16" s="37"/>
      <c r="H16" s="25"/>
      <c r="I16" s="25"/>
      <c r="J16" s="23"/>
      <c r="K16" s="23"/>
      <c r="L16" s="23"/>
      <c r="M16" s="23"/>
    </row>
    <row r="17" spans="1:13" x14ac:dyDescent="0.25">
      <c r="A17" s="23"/>
      <c r="C17" s="8" t="s">
        <v>14</v>
      </c>
      <c r="D17" s="44"/>
      <c r="E17" s="45"/>
      <c r="F17" s="46"/>
      <c r="G17" s="37"/>
      <c r="H17" s="25"/>
      <c r="I17" s="25"/>
      <c r="J17" s="23"/>
      <c r="K17" s="23"/>
      <c r="L17" s="23"/>
      <c r="M17" s="23"/>
    </row>
    <row r="18" spans="1:13" x14ac:dyDescent="0.25">
      <c r="A18" s="23"/>
      <c r="C18" s="8" t="s">
        <v>118</v>
      </c>
      <c r="D18" s="44"/>
      <c r="E18" s="45"/>
      <c r="F18" s="46"/>
      <c r="G18" s="37"/>
      <c r="H18" s="25"/>
      <c r="I18" s="25"/>
      <c r="J18" s="23"/>
      <c r="K18" s="23"/>
      <c r="L18" s="23"/>
      <c r="M18" s="23"/>
    </row>
    <row r="19" spans="1:13" x14ac:dyDescent="0.25">
      <c r="A19" s="23"/>
      <c r="C19" s="8" t="s">
        <v>119</v>
      </c>
      <c r="D19" s="44"/>
      <c r="E19" s="45"/>
      <c r="F19" s="46"/>
      <c r="G19" s="37"/>
      <c r="H19" s="25"/>
      <c r="I19" s="25"/>
      <c r="J19" s="23"/>
      <c r="K19" s="23"/>
      <c r="L19" s="23"/>
      <c r="M19" s="23"/>
    </row>
    <row r="20" spans="1:13" x14ac:dyDescent="0.25">
      <c r="A20" s="47"/>
      <c r="C20" s="47"/>
      <c r="D20" s="47"/>
      <c r="E20" s="33"/>
      <c r="F20" s="47"/>
      <c r="G20" s="47"/>
      <c r="H20" s="47"/>
      <c r="I20" s="47"/>
      <c r="J20" s="47"/>
      <c r="K20" s="47"/>
      <c r="L20" s="47"/>
      <c r="M20" s="47"/>
    </row>
    <row r="21" spans="1:13" x14ac:dyDescent="0.25">
      <c r="A21" s="47"/>
      <c r="C21" s="23" t="s">
        <v>15</v>
      </c>
      <c r="D21" s="23"/>
      <c r="E21" s="33"/>
      <c r="F21" s="47"/>
      <c r="G21" s="47"/>
      <c r="H21" s="47"/>
      <c r="I21" s="47"/>
      <c r="J21" s="47"/>
      <c r="K21" s="47"/>
      <c r="L21" s="47"/>
      <c r="M21" s="47"/>
    </row>
    <row r="22" spans="1:13" s="53" customFormat="1" ht="52.5" x14ac:dyDescent="0.25">
      <c r="A22" s="48" t="s">
        <v>16</v>
      </c>
      <c r="B22" s="49" t="s">
        <v>17</v>
      </c>
      <c r="C22" s="48" t="s">
        <v>18</v>
      </c>
      <c r="D22" s="48" t="s">
        <v>19</v>
      </c>
      <c r="E22" s="48" t="s">
        <v>20</v>
      </c>
      <c r="F22" s="48" t="s">
        <v>21</v>
      </c>
      <c r="G22" s="48" t="s">
        <v>22</v>
      </c>
      <c r="H22" s="50" t="s">
        <v>23</v>
      </c>
      <c r="I22" s="51" t="s">
        <v>24</v>
      </c>
      <c r="J22" s="51" t="s">
        <v>25</v>
      </c>
      <c r="K22" s="52" t="s">
        <v>117</v>
      </c>
    </row>
    <row r="23" spans="1:13" s="53" customFormat="1" ht="36" x14ac:dyDescent="0.25">
      <c r="A23" s="54">
        <v>1</v>
      </c>
      <c r="B23" s="55" t="s">
        <v>26</v>
      </c>
      <c r="C23" s="55" t="s">
        <v>27</v>
      </c>
      <c r="D23" s="55" t="s">
        <v>28</v>
      </c>
      <c r="E23" s="56" t="s">
        <v>29</v>
      </c>
      <c r="F23" s="54" t="s">
        <v>30</v>
      </c>
      <c r="G23" s="55" t="s">
        <v>31</v>
      </c>
      <c r="H23" s="57">
        <v>3.12</v>
      </c>
      <c r="I23" s="58">
        <v>100</v>
      </c>
      <c r="J23" s="58">
        <v>600</v>
      </c>
      <c r="K23" s="57">
        <f>H23*J23</f>
        <v>1872</v>
      </c>
    </row>
    <row r="24" spans="1:13" s="53" customFormat="1" ht="12" x14ac:dyDescent="0.25">
      <c r="A24" s="54">
        <v>2</v>
      </c>
      <c r="B24" s="55" t="s">
        <v>32</v>
      </c>
      <c r="C24" s="55" t="s">
        <v>33</v>
      </c>
      <c r="D24" s="55" t="s">
        <v>34</v>
      </c>
      <c r="E24" s="56" t="s">
        <v>35</v>
      </c>
      <c r="F24" s="54" t="s">
        <v>36</v>
      </c>
      <c r="G24" s="55" t="s">
        <v>37</v>
      </c>
      <c r="H24" s="57">
        <v>0.32</v>
      </c>
      <c r="I24" s="58">
        <v>120</v>
      </c>
      <c r="J24" s="58">
        <v>600</v>
      </c>
      <c r="K24" s="57">
        <f t="shared" ref="K24:K38" si="0">H24*J24</f>
        <v>192</v>
      </c>
    </row>
    <row r="25" spans="1:13" s="53" customFormat="1" ht="24" x14ac:dyDescent="0.25">
      <c r="A25" s="54">
        <v>3</v>
      </c>
      <c r="B25" s="60" t="s">
        <v>38</v>
      </c>
      <c r="C25" s="60" t="s">
        <v>39</v>
      </c>
      <c r="D25" s="61" t="s">
        <v>40</v>
      </c>
      <c r="E25" s="62" t="s">
        <v>41</v>
      </c>
      <c r="F25" s="63">
        <v>0.5</v>
      </c>
      <c r="G25" s="61" t="s">
        <v>42</v>
      </c>
      <c r="H25" s="64">
        <v>24.41</v>
      </c>
      <c r="I25" s="58">
        <v>60</v>
      </c>
      <c r="J25" s="58">
        <v>600</v>
      </c>
      <c r="K25" s="57">
        <f t="shared" si="0"/>
        <v>14646</v>
      </c>
    </row>
    <row r="26" spans="1:13" s="53" customFormat="1" ht="36" x14ac:dyDescent="0.25">
      <c r="A26" s="54">
        <v>4</v>
      </c>
      <c r="B26" s="65" t="s">
        <v>43</v>
      </c>
      <c r="C26" s="66" t="s">
        <v>44</v>
      </c>
      <c r="D26" s="61" t="s">
        <v>45</v>
      </c>
      <c r="E26" s="59" t="s">
        <v>41</v>
      </c>
      <c r="F26" s="67" t="s">
        <v>46</v>
      </c>
      <c r="G26" s="61" t="s">
        <v>47</v>
      </c>
      <c r="H26" s="57">
        <v>24.5</v>
      </c>
      <c r="I26" s="58">
        <v>4800</v>
      </c>
      <c r="J26" s="58">
        <v>7200</v>
      </c>
      <c r="K26" s="57">
        <f t="shared" si="0"/>
        <v>176400</v>
      </c>
    </row>
    <row r="27" spans="1:13" s="53" customFormat="1" ht="24" x14ac:dyDescent="0.25">
      <c r="A27" s="54">
        <v>5</v>
      </c>
      <c r="B27" s="55" t="s">
        <v>48</v>
      </c>
      <c r="C27" s="55" t="s">
        <v>49</v>
      </c>
      <c r="D27" s="55" t="s">
        <v>50</v>
      </c>
      <c r="E27" s="56" t="s">
        <v>51</v>
      </c>
      <c r="F27" s="54" t="s">
        <v>52</v>
      </c>
      <c r="G27" s="55" t="s">
        <v>53</v>
      </c>
      <c r="H27" s="57">
        <v>1.2755000000000001</v>
      </c>
      <c r="I27" s="58">
        <v>60</v>
      </c>
      <c r="J27" s="58">
        <v>360</v>
      </c>
      <c r="K27" s="57">
        <f t="shared" si="0"/>
        <v>459.18</v>
      </c>
    </row>
    <row r="28" spans="1:13" s="53" customFormat="1" ht="24" x14ac:dyDescent="0.25">
      <c r="A28" s="54">
        <v>6</v>
      </c>
      <c r="B28" s="55" t="s">
        <v>54</v>
      </c>
      <c r="C28" s="55" t="s">
        <v>55</v>
      </c>
      <c r="D28" s="55" t="s">
        <v>56</v>
      </c>
      <c r="E28" s="56" t="s">
        <v>35</v>
      </c>
      <c r="F28" s="54" t="s">
        <v>57</v>
      </c>
      <c r="G28" s="55" t="s">
        <v>58</v>
      </c>
      <c r="H28" s="57">
        <v>0.56000000000000005</v>
      </c>
      <c r="I28" s="58">
        <v>60</v>
      </c>
      <c r="J28" s="58">
        <v>180</v>
      </c>
      <c r="K28" s="57">
        <f t="shared" si="0"/>
        <v>100.80000000000001</v>
      </c>
    </row>
    <row r="29" spans="1:13" s="53" customFormat="1" ht="24" x14ac:dyDescent="0.25">
      <c r="A29" s="54">
        <v>7</v>
      </c>
      <c r="B29" s="55" t="s">
        <v>59</v>
      </c>
      <c r="C29" s="55" t="s">
        <v>60</v>
      </c>
      <c r="D29" s="55" t="s">
        <v>61</v>
      </c>
      <c r="E29" s="56" t="s">
        <v>35</v>
      </c>
      <c r="F29" s="54" t="s">
        <v>62</v>
      </c>
      <c r="G29" s="55" t="s">
        <v>37</v>
      </c>
      <c r="H29" s="57">
        <v>1.1012</v>
      </c>
      <c r="I29" s="58">
        <v>100</v>
      </c>
      <c r="J29" s="58">
        <v>500</v>
      </c>
      <c r="K29" s="57">
        <f t="shared" si="0"/>
        <v>550.6</v>
      </c>
    </row>
    <row r="30" spans="1:13" s="53" customFormat="1" ht="24" x14ac:dyDescent="0.25">
      <c r="A30" s="54">
        <v>8</v>
      </c>
      <c r="B30" s="55" t="s">
        <v>63</v>
      </c>
      <c r="C30" s="55" t="s">
        <v>64</v>
      </c>
      <c r="D30" s="55" t="s">
        <v>65</v>
      </c>
      <c r="E30" s="56" t="s">
        <v>66</v>
      </c>
      <c r="F30" s="54" t="s">
        <v>67</v>
      </c>
      <c r="G30" s="55" t="s">
        <v>68</v>
      </c>
      <c r="H30" s="57">
        <v>0.78</v>
      </c>
      <c r="I30" s="58">
        <v>120</v>
      </c>
      <c r="J30" s="58">
        <v>600</v>
      </c>
      <c r="K30" s="57">
        <f t="shared" si="0"/>
        <v>468</v>
      </c>
    </row>
    <row r="31" spans="1:13" s="53" customFormat="1" ht="67.5" x14ac:dyDescent="0.25">
      <c r="A31" s="54">
        <v>9</v>
      </c>
      <c r="B31" s="60" t="s">
        <v>69</v>
      </c>
      <c r="C31" s="60" t="s">
        <v>70</v>
      </c>
      <c r="D31" s="68" t="s">
        <v>71</v>
      </c>
      <c r="E31" s="69" t="s">
        <v>72</v>
      </c>
      <c r="F31" s="70" t="s">
        <v>73</v>
      </c>
      <c r="G31" s="55" t="s">
        <v>74</v>
      </c>
      <c r="H31" s="64">
        <v>0.97</v>
      </c>
      <c r="I31" s="58">
        <v>120</v>
      </c>
      <c r="J31" s="58">
        <v>1440</v>
      </c>
      <c r="K31" s="57">
        <f t="shared" si="0"/>
        <v>1396.8</v>
      </c>
    </row>
    <row r="32" spans="1:13" s="53" customFormat="1" ht="24" x14ac:dyDescent="0.25">
      <c r="A32" s="54">
        <v>10</v>
      </c>
      <c r="B32" s="65" t="s">
        <v>75</v>
      </c>
      <c r="C32" s="66" t="s">
        <v>76</v>
      </c>
      <c r="D32" s="61" t="s">
        <v>77</v>
      </c>
      <c r="E32" s="59" t="s">
        <v>78</v>
      </c>
      <c r="F32" s="67" t="s">
        <v>79</v>
      </c>
      <c r="G32" s="61" t="s">
        <v>80</v>
      </c>
      <c r="H32" s="57">
        <v>0.26</v>
      </c>
      <c r="I32" s="58">
        <v>120</v>
      </c>
      <c r="J32" s="58">
        <v>600</v>
      </c>
      <c r="K32" s="57">
        <f t="shared" si="0"/>
        <v>156</v>
      </c>
    </row>
    <row r="33" spans="1:16" s="53" customFormat="1" ht="24" x14ac:dyDescent="0.25">
      <c r="A33" s="54">
        <v>11</v>
      </c>
      <c r="B33" s="55" t="s">
        <v>81</v>
      </c>
      <c r="C33" s="55" t="s">
        <v>82</v>
      </c>
      <c r="D33" s="71" t="s">
        <v>83</v>
      </c>
      <c r="E33" s="56" t="s">
        <v>84</v>
      </c>
      <c r="F33" s="54" t="s">
        <v>85</v>
      </c>
      <c r="G33" s="55" t="s">
        <v>86</v>
      </c>
      <c r="H33" s="57">
        <v>57.93</v>
      </c>
      <c r="I33" s="58">
        <v>100</v>
      </c>
      <c r="J33" s="58">
        <v>1200</v>
      </c>
      <c r="K33" s="57">
        <f t="shared" si="0"/>
        <v>69516</v>
      </c>
    </row>
    <row r="34" spans="1:16" s="53" customFormat="1" ht="24" x14ac:dyDescent="0.25">
      <c r="A34" s="54">
        <v>12</v>
      </c>
      <c r="B34" s="55" t="s">
        <v>81</v>
      </c>
      <c r="C34" s="55" t="s">
        <v>87</v>
      </c>
      <c r="D34" s="55" t="s">
        <v>83</v>
      </c>
      <c r="E34" s="56" t="s">
        <v>84</v>
      </c>
      <c r="F34" s="54" t="s">
        <v>88</v>
      </c>
      <c r="G34" s="55" t="s">
        <v>89</v>
      </c>
      <c r="H34" s="64">
        <v>114.6</v>
      </c>
      <c r="I34" s="58">
        <v>300</v>
      </c>
      <c r="J34" s="58">
        <v>600</v>
      </c>
      <c r="K34" s="57">
        <f t="shared" si="0"/>
        <v>68760</v>
      </c>
    </row>
    <row r="35" spans="1:16" s="53" customFormat="1" ht="24" x14ac:dyDescent="0.25">
      <c r="A35" s="54">
        <v>13</v>
      </c>
      <c r="B35" s="55" t="s">
        <v>90</v>
      </c>
      <c r="C35" s="55" t="s">
        <v>91</v>
      </c>
      <c r="D35" s="55" t="s">
        <v>92</v>
      </c>
      <c r="E35" s="56" t="s">
        <v>35</v>
      </c>
      <c r="F35" s="54" t="s">
        <v>93</v>
      </c>
      <c r="G35" s="55" t="s">
        <v>37</v>
      </c>
      <c r="H35" s="57">
        <v>1.4064999999999999</v>
      </c>
      <c r="I35" s="58">
        <v>300</v>
      </c>
      <c r="J35" s="58">
        <v>1200</v>
      </c>
      <c r="K35" s="57">
        <f t="shared" si="0"/>
        <v>1687.7999999999997</v>
      </c>
    </row>
    <row r="36" spans="1:16" s="53" customFormat="1" ht="72" x14ac:dyDescent="0.25">
      <c r="A36" s="54">
        <v>14</v>
      </c>
      <c r="B36" s="55" t="s">
        <v>94</v>
      </c>
      <c r="C36" s="66" t="s">
        <v>95</v>
      </c>
      <c r="D36" s="55" t="s">
        <v>96</v>
      </c>
      <c r="E36" s="56" t="s">
        <v>35</v>
      </c>
      <c r="F36" s="54" t="s">
        <v>97</v>
      </c>
      <c r="G36" s="55" t="s">
        <v>98</v>
      </c>
      <c r="H36" s="57">
        <v>82.477000000000004</v>
      </c>
      <c r="I36" s="58">
        <v>540</v>
      </c>
      <c r="J36" s="58">
        <v>6000</v>
      </c>
      <c r="K36" s="57">
        <f t="shared" si="0"/>
        <v>494862</v>
      </c>
    </row>
    <row r="37" spans="1:16" s="53" customFormat="1" ht="72" x14ac:dyDescent="0.25">
      <c r="A37" s="54">
        <v>15</v>
      </c>
      <c r="B37" s="55" t="s">
        <v>94</v>
      </c>
      <c r="C37" s="66" t="s">
        <v>99</v>
      </c>
      <c r="D37" s="55" t="s">
        <v>100</v>
      </c>
      <c r="E37" s="56" t="s">
        <v>35</v>
      </c>
      <c r="F37" s="54" t="s">
        <v>101</v>
      </c>
      <c r="G37" s="55" t="s">
        <v>102</v>
      </c>
      <c r="H37" s="57">
        <v>208.98533333333336</v>
      </c>
      <c r="I37" s="58">
        <v>5040</v>
      </c>
      <c r="J37" s="58">
        <v>8400</v>
      </c>
      <c r="K37" s="57">
        <f t="shared" si="0"/>
        <v>1755476.8000000003</v>
      </c>
    </row>
    <row r="38" spans="1:16" s="53" customFormat="1" ht="24" x14ac:dyDescent="0.25">
      <c r="A38" s="54">
        <v>16</v>
      </c>
      <c r="B38" s="55" t="s">
        <v>103</v>
      </c>
      <c r="C38" s="55" t="s">
        <v>104</v>
      </c>
      <c r="D38" s="55" t="s">
        <v>105</v>
      </c>
      <c r="E38" s="56" t="s">
        <v>35</v>
      </c>
      <c r="F38" s="54" t="s">
        <v>106</v>
      </c>
      <c r="G38" s="55" t="s">
        <v>37</v>
      </c>
      <c r="H38" s="57">
        <v>1.25</v>
      </c>
      <c r="I38" s="58">
        <v>300</v>
      </c>
      <c r="J38" s="58">
        <v>600</v>
      </c>
      <c r="K38" s="57">
        <f t="shared" si="0"/>
        <v>750</v>
      </c>
    </row>
    <row r="39" spans="1:16" s="53" customFormat="1" ht="14.25" x14ac:dyDescent="0.25">
      <c r="A39" s="72"/>
      <c r="B39" s="73"/>
      <c r="C39" s="94" t="s">
        <v>115</v>
      </c>
      <c r="D39" s="56"/>
      <c r="E39" s="56"/>
      <c r="F39" s="56"/>
      <c r="G39" s="56"/>
      <c r="H39" s="90"/>
      <c r="I39" s="91"/>
      <c r="J39" s="92"/>
      <c r="K39" s="93">
        <f>SUM(K23:K38)</f>
        <v>2587293.9800000004</v>
      </c>
      <c r="L39" s="76"/>
      <c r="M39" s="76"/>
      <c r="N39" s="77"/>
      <c r="O39" s="77"/>
      <c r="P39" s="73"/>
    </row>
    <row r="40" spans="1:16" s="53" customFormat="1" ht="12" x14ac:dyDescent="0.25">
      <c r="A40" s="72"/>
      <c r="B40" s="73"/>
      <c r="D40" s="73"/>
      <c r="E40" s="73"/>
      <c r="F40" s="73"/>
      <c r="G40" s="73"/>
      <c r="H40" s="74"/>
      <c r="I40" s="75"/>
      <c r="J40" s="76"/>
      <c r="K40" s="76"/>
      <c r="L40" s="76"/>
      <c r="M40" s="76"/>
      <c r="N40" s="77"/>
      <c r="O40" s="77"/>
      <c r="P40" s="73"/>
    </row>
    <row r="41" spans="1:16" s="53" customFormat="1" x14ac:dyDescent="0.25">
      <c r="B41" s="78"/>
      <c r="D41" s="79"/>
      <c r="E41" s="80"/>
      <c r="H41" s="81"/>
      <c r="I41"/>
      <c r="J41"/>
      <c r="K41"/>
      <c r="L41"/>
      <c r="M41"/>
      <c r="N41" s="82"/>
      <c r="O41" s="82"/>
    </row>
    <row r="42" spans="1:16" s="53" customFormat="1" x14ac:dyDescent="0.25">
      <c r="B42" s="78"/>
      <c r="D42" s="85" t="s">
        <v>109</v>
      </c>
      <c r="E42" s="95" t="s">
        <v>110</v>
      </c>
      <c r="F42" s="95"/>
      <c r="G42" s="96" t="s">
        <v>111</v>
      </c>
      <c r="H42" s="96"/>
      <c r="I42" s="87"/>
      <c r="J42" s="97" t="s">
        <v>114</v>
      </c>
      <c r="K42" s="97"/>
      <c r="L42" s="83"/>
      <c r="M42" s="83"/>
      <c r="N42" s="82"/>
      <c r="O42" s="82"/>
    </row>
    <row r="43" spans="1:16" s="53" customFormat="1" x14ac:dyDescent="0.25">
      <c r="B43" s="78"/>
      <c r="D43" s="85" t="s">
        <v>107</v>
      </c>
      <c r="E43" s="95" t="s">
        <v>112</v>
      </c>
      <c r="F43" s="95"/>
      <c r="G43" s="95" t="s">
        <v>113</v>
      </c>
      <c r="H43" s="95"/>
      <c r="I43" s="88"/>
      <c r="J43" s="86" t="s">
        <v>116</v>
      </c>
      <c r="K43" s="89"/>
      <c r="L43" s="84"/>
      <c r="M43" s="84"/>
      <c r="N43" s="82"/>
      <c r="O43" s="82"/>
    </row>
  </sheetData>
  <mergeCells count="5">
    <mergeCell ref="E42:F42"/>
    <mergeCell ref="E43:F43"/>
    <mergeCell ref="G42:H42"/>
    <mergeCell ref="G43:H43"/>
    <mergeCell ref="J42:K42"/>
  </mergeCells>
  <conditionalFormatting sqref="C36">
    <cfRule type="duplicateValues" dxfId="11" priority="1" stopIfTrue="1"/>
  </conditionalFormatting>
  <conditionalFormatting sqref="C30">
    <cfRule type="duplicateValues" dxfId="10" priority="4" stopIfTrue="1"/>
  </conditionalFormatting>
  <conditionalFormatting sqref="C29">
    <cfRule type="duplicateValues" dxfId="9" priority="3" stopIfTrue="1"/>
  </conditionalFormatting>
  <conditionalFormatting sqref="C35">
    <cfRule type="duplicateValues" dxfId="8" priority="2" stopIfTrue="1"/>
  </conditionalFormatting>
  <conditionalFormatting sqref="C32">
    <cfRule type="duplicateValues" dxfId="7" priority="5" stopIfTrue="1"/>
  </conditionalFormatting>
  <conditionalFormatting sqref="C34">
    <cfRule type="duplicateValues" dxfId="6" priority="6" stopIfTrue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9C365-4A78-4F0B-9F43-94CC2F56C714}">
  <sheetPr>
    <pageSetUpPr fitToPage="1"/>
  </sheetPr>
  <dimension ref="A4:L26"/>
  <sheetViews>
    <sheetView tabSelected="1" topLeftCell="A7" workbookViewId="0">
      <selection activeCell="C7" sqref="C7"/>
    </sheetView>
  </sheetViews>
  <sheetFormatPr defaultRowHeight="15" x14ac:dyDescent="0.25"/>
  <cols>
    <col min="2" max="2" width="28" customWidth="1"/>
    <col min="3" max="3" width="20.7109375" customWidth="1"/>
    <col min="4" max="4" width="12.42578125" customWidth="1"/>
    <col min="6" max="6" width="13" customWidth="1"/>
  </cols>
  <sheetData>
    <row r="4" spans="1:12" x14ac:dyDescent="0.25">
      <c r="B4" s="106" t="s">
        <v>120</v>
      </c>
      <c r="C4" s="105"/>
      <c r="D4" s="105"/>
      <c r="E4" s="105"/>
    </row>
    <row r="6" spans="1:12" ht="52.5" x14ac:dyDescent="0.25">
      <c r="A6" s="48" t="s">
        <v>16</v>
      </c>
      <c r="B6" s="48" t="s">
        <v>18</v>
      </c>
      <c r="C6" s="48" t="s">
        <v>19</v>
      </c>
      <c r="D6" s="48" t="s">
        <v>20</v>
      </c>
      <c r="E6" s="48" t="s">
        <v>21</v>
      </c>
      <c r="F6" s="48" t="s">
        <v>22</v>
      </c>
      <c r="G6" s="50" t="s">
        <v>23</v>
      </c>
      <c r="H6" s="51" t="s">
        <v>123</v>
      </c>
      <c r="I6" s="51" t="s">
        <v>124</v>
      </c>
      <c r="J6" s="108" t="s">
        <v>125</v>
      </c>
      <c r="K6" s="108" t="s">
        <v>126</v>
      </c>
      <c r="L6" s="109" t="s">
        <v>127</v>
      </c>
    </row>
    <row r="7" spans="1:12" ht="24" x14ac:dyDescent="0.25">
      <c r="A7" s="54">
        <v>1</v>
      </c>
      <c r="B7" s="55" t="s">
        <v>27</v>
      </c>
      <c r="C7" s="55" t="s">
        <v>28</v>
      </c>
      <c r="D7" s="56" t="s">
        <v>29</v>
      </c>
      <c r="E7" s="54" t="s">
        <v>30</v>
      </c>
      <c r="F7" s="55" t="s">
        <v>31</v>
      </c>
      <c r="G7" s="57">
        <v>3.12</v>
      </c>
      <c r="H7" s="58">
        <v>50</v>
      </c>
      <c r="I7" s="58">
        <v>100</v>
      </c>
      <c r="J7" s="107">
        <f>G7*H7</f>
        <v>156</v>
      </c>
      <c r="K7" s="107">
        <f>G7*I7</f>
        <v>312</v>
      </c>
      <c r="L7" s="107">
        <f>K7*1%</f>
        <v>3.12</v>
      </c>
    </row>
    <row r="8" spans="1:12" x14ac:dyDescent="0.25">
      <c r="A8" s="54">
        <v>2</v>
      </c>
      <c r="B8" s="55" t="s">
        <v>33</v>
      </c>
      <c r="C8" s="55" t="s">
        <v>34</v>
      </c>
      <c r="D8" s="56" t="s">
        <v>35</v>
      </c>
      <c r="E8" s="54" t="s">
        <v>36</v>
      </c>
      <c r="F8" s="55" t="s">
        <v>37</v>
      </c>
      <c r="G8" s="57">
        <v>0.32</v>
      </c>
      <c r="H8" s="58">
        <f>I8/3</f>
        <v>20</v>
      </c>
      <c r="I8" s="58">
        <v>60</v>
      </c>
      <c r="J8" s="107">
        <f t="shared" ref="J8:J22" si="0">G8*H8</f>
        <v>6.4</v>
      </c>
      <c r="K8" s="107">
        <f t="shared" ref="K8:K22" si="1">G8*I8</f>
        <v>19.2</v>
      </c>
      <c r="L8" s="107">
        <f t="shared" ref="L8:L22" si="2">K8*1%</f>
        <v>0.192</v>
      </c>
    </row>
    <row r="9" spans="1:12" ht="24" x14ac:dyDescent="0.25">
      <c r="A9" s="54">
        <v>3</v>
      </c>
      <c r="B9" s="60" t="s">
        <v>39</v>
      </c>
      <c r="C9" s="61" t="s">
        <v>40</v>
      </c>
      <c r="D9" s="62" t="s">
        <v>41</v>
      </c>
      <c r="E9" s="63">
        <v>0.5</v>
      </c>
      <c r="F9" s="61" t="s">
        <v>42</v>
      </c>
      <c r="G9" s="64">
        <v>24.41</v>
      </c>
      <c r="H9" s="100">
        <v>20</v>
      </c>
      <c r="I9" s="101">
        <v>60</v>
      </c>
      <c r="J9" s="107">
        <f t="shared" si="0"/>
        <v>488.2</v>
      </c>
      <c r="K9" s="107">
        <f t="shared" si="1"/>
        <v>1464.6</v>
      </c>
      <c r="L9" s="107">
        <f t="shared" si="2"/>
        <v>14.645999999999999</v>
      </c>
    </row>
    <row r="10" spans="1:12" ht="36" x14ac:dyDescent="0.25">
      <c r="A10" s="54">
        <v>4</v>
      </c>
      <c r="B10" s="66" t="s">
        <v>44</v>
      </c>
      <c r="C10" s="61" t="s">
        <v>45</v>
      </c>
      <c r="D10" s="59" t="s">
        <v>41</v>
      </c>
      <c r="E10" s="67" t="s">
        <v>46</v>
      </c>
      <c r="F10" s="61" t="s">
        <v>47</v>
      </c>
      <c r="G10" s="57">
        <v>24.5</v>
      </c>
      <c r="H10" s="102">
        <v>400</v>
      </c>
      <c r="I10" s="102">
        <v>600</v>
      </c>
      <c r="J10" s="107">
        <f t="shared" si="0"/>
        <v>9800</v>
      </c>
      <c r="K10" s="107">
        <f t="shared" si="1"/>
        <v>14700</v>
      </c>
      <c r="L10" s="107">
        <f t="shared" si="2"/>
        <v>147</v>
      </c>
    </row>
    <row r="11" spans="1:12" ht="24" x14ac:dyDescent="0.25">
      <c r="A11" s="54">
        <v>5</v>
      </c>
      <c r="B11" s="55" t="s">
        <v>49</v>
      </c>
      <c r="C11" s="55" t="s">
        <v>50</v>
      </c>
      <c r="D11" s="56" t="s">
        <v>51</v>
      </c>
      <c r="E11" s="54" t="s">
        <v>52</v>
      </c>
      <c r="F11" s="55" t="s">
        <v>53</v>
      </c>
      <c r="G11" s="57">
        <v>1.2755000000000001</v>
      </c>
      <c r="H11" s="58">
        <f>I11/3</f>
        <v>20</v>
      </c>
      <c r="I11" s="58">
        <v>60</v>
      </c>
      <c r="J11" s="107">
        <f t="shared" si="0"/>
        <v>25.51</v>
      </c>
      <c r="K11" s="107">
        <f t="shared" si="1"/>
        <v>76.53</v>
      </c>
      <c r="L11" s="107">
        <f t="shared" si="2"/>
        <v>0.76529999999999998</v>
      </c>
    </row>
    <row r="12" spans="1:12" ht="24" x14ac:dyDescent="0.25">
      <c r="A12" s="54">
        <v>6</v>
      </c>
      <c r="B12" s="55" t="s">
        <v>55</v>
      </c>
      <c r="C12" s="55" t="s">
        <v>56</v>
      </c>
      <c r="D12" s="56" t="s">
        <v>35</v>
      </c>
      <c r="E12" s="54" t="s">
        <v>57</v>
      </c>
      <c r="F12" s="55" t="s">
        <v>58</v>
      </c>
      <c r="G12" s="57">
        <v>0.56000000000000005</v>
      </c>
      <c r="H12" s="58">
        <f>I12/3</f>
        <v>20</v>
      </c>
      <c r="I12" s="58">
        <v>60</v>
      </c>
      <c r="J12" s="107">
        <f t="shared" si="0"/>
        <v>11.200000000000001</v>
      </c>
      <c r="K12" s="107">
        <f t="shared" si="1"/>
        <v>33.6</v>
      </c>
      <c r="L12" s="107">
        <f t="shared" si="2"/>
        <v>0.33600000000000002</v>
      </c>
    </row>
    <row r="13" spans="1:12" ht="24" x14ac:dyDescent="0.25">
      <c r="A13" s="54">
        <v>7</v>
      </c>
      <c r="B13" s="55" t="s">
        <v>60</v>
      </c>
      <c r="C13" s="55" t="s">
        <v>61</v>
      </c>
      <c r="D13" s="56" t="s">
        <v>35</v>
      </c>
      <c r="E13" s="54" t="s">
        <v>62</v>
      </c>
      <c r="F13" s="55" t="s">
        <v>37</v>
      </c>
      <c r="G13" s="57">
        <v>1.1012</v>
      </c>
      <c r="H13" s="58">
        <f>I13/3</f>
        <v>33.333333333333336</v>
      </c>
      <c r="I13" s="58">
        <v>100</v>
      </c>
      <c r="J13" s="107">
        <f t="shared" si="0"/>
        <v>36.706666666666671</v>
      </c>
      <c r="K13" s="107">
        <f t="shared" si="1"/>
        <v>110.11999999999999</v>
      </c>
      <c r="L13" s="107">
        <f t="shared" si="2"/>
        <v>1.1012</v>
      </c>
    </row>
    <row r="14" spans="1:12" ht="24" x14ac:dyDescent="0.25">
      <c r="A14" s="54">
        <v>8</v>
      </c>
      <c r="B14" s="55" t="s">
        <v>64</v>
      </c>
      <c r="C14" s="55" t="s">
        <v>65</v>
      </c>
      <c r="D14" s="56" t="s">
        <v>66</v>
      </c>
      <c r="E14" s="54" t="s">
        <v>67</v>
      </c>
      <c r="F14" s="55" t="s">
        <v>68</v>
      </c>
      <c r="G14" s="57">
        <v>0.78</v>
      </c>
      <c r="H14" s="58">
        <v>20</v>
      </c>
      <c r="I14" s="58">
        <v>60</v>
      </c>
      <c r="J14" s="107">
        <f t="shared" si="0"/>
        <v>15.600000000000001</v>
      </c>
      <c r="K14" s="107">
        <f t="shared" si="1"/>
        <v>46.800000000000004</v>
      </c>
      <c r="L14" s="107">
        <f t="shared" si="2"/>
        <v>0.46800000000000003</v>
      </c>
    </row>
    <row r="15" spans="1:12" ht="56.25" x14ac:dyDescent="0.25">
      <c r="A15" s="54">
        <v>9</v>
      </c>
      <c r="B15" s="60" t="s">
        <v>70</v>
      </c>
      <c r="C15" s="68" t="s">
        <v>71</v>
      </c>
      <c r="D15" s="69" t="s">
        <v>72</v>
      </c>
      <c r="E15" s="70" t="s">
        <v>73</v>
      </c>
      <c r="F15" s="56" t="s">
        <v>74</v>
      </c>
      <c r="G15" s="64">
        <v>0.97</v>
      </c>
      <c r="H15" s="101">
        <v>60</v>
      </c>
      <c r="I15" s="103">
        <v>120</v>
      </c>
      <c r="J15" s="107">
        <f t="shared" si="0"/>
        <v>58.199999999999996</v>
      </c>
      <c r="K15" s="107">
        <f t="shared" si="1"/>
        <v>116.39999999999999</v>
      </c>
      <c r="L15" s="107">
        <f t="shared" si="2"/>
        <v>1.1639999999999999</v>
      </c>
    </row>
    <row r="16" spans="1:12" ht="24" x14ac:dyDescent="0.25">
      <c r="A16" s="54">
        <v>10</v>
      </c>
      <c r="B16" s="66" t="s">
        <v>76</v>
      </c>
      <c r="C16" s="61" t="s">
        <v>77</v>
      </c>
      <c r="D16" s="59" t="s">
        <v>78</v>
      </c>
      <c r="E16" s="67" t="s">
        <v>79</v>
      </c>
      <c r="F16" s="61" t="s">
        <v>80</v>
      </c>
      <c r="G16" s="57">
        <v>0.26</v>
      </c>
      <c r="H16" s="100">
        <v>10</v>
      </c>
      <c r="I16" s="100">
        <v>50</v>
      </c>
      <c r="J16" s="107">
        <f t="shared" si="0"/>
        <v>2.6</v>
      </c>
      <c r="K16" s="107">
        <f t="shared" si="1"/>
        <v>13</v>
      </c>
      <c r="L16" s="107">
        <f t="shared" si="2"/>
        <v>0.13</v>
      </c>
    </row>
    <row r="17" spans="1:12" ht="24" x14ac:dyDescent="0.25">
      <c r="A17" s="54">
        <v>11</v>
      </c>
      <c r="B17" s="55" t="s">
        <v>82</v>
      </c>
      <c r="C17" s="71" t="s">
        <v>83</v>
      </c>
      <c r="D17" s="56" t="s">
        <v>84</v>
      </c>
      <c r="E17" s="54" t="s">
        <v>85</v>
      </c>
      <c r="F17" s="55" t="s">
        <v>86</v>
      </c>
      <c r="G17" s="57">
        <v>57.93</v>
      </c>
      <c r="H17" s="104">
        <v>50</v>
      </c>
      <c r="I17" s="58">
        <v>100</v>
      </c>
      <c r="J17" s="107">
        <f t="shared" si="0"/>
        <v>2896.5</v>
      </c>
      <c r="K17" s="107">
        <f t="shared" si="1"/>
        <v>5793</v>
      </c>
      <c r="L17" s="107">
        <f t="shared" si="2"/>
        <v>57.93</v>
      </c>
    </row>
    <row r="18" spans="1:12" ht="24" x14ac:dyDescent="0.25">
      <c r="A18" s="54">
        <v>12</v>
      </c>
      <c r="B18" s="55" t="s">
        <v>87</v>
      </c>
      <c r="C18" s="55" t="s">
        <v>83</v>
      </c>
      <c r="D18" s="56" t="s">
        <v>84</v>
      </c>
      <c r="E18" s="54" t="s">
        <v>88</v>
      </c>
      <c r="F18" s="55" t="s">
        <v>89</v>
      </c>
      <c r="G18" s="64">
        <v>114.6</v>
      </c>
      <c r="H18" s="58">
        <v>30</v>
      </c>
      <c r="I18" s="58">
        <v>60</v>
      </c>
      <c r="J18" s="107">
        <f t="shared" si="0"/>
        <v>3438</v>
      </c>
      <c r="K18" s="107">
        <f t="shared" si="1"/>
        <v>6876</v>
      </c>
      <c r="L18" s="107">
        <f t="shared" si="2"/>
        <v>68.760000000000005</v>
      </c>
    </row>
    <row r="19" spans="1:12" x14ac:dyDescent="0.25">
      <c r="A19" s="54">
        <v>13</v>
      </c>
      <c r="B19" s="55" t="s">
        <v>91</v>
      </c>
      <c r="C19" s="55" t="s">
        <v>92</v>
      </c>
      <c r="D19" s="56" t="s">
        <v>35</v>
      </c>
      <c r="E19" s="54" t="s">
        <v>93</v>
      </c>
      <c r="F19" s="55" t="s">
        <v>37</v>
      </c>
      <c r="G19" s="57">
        <v>1.4064999999999999</v>
      </c>
      <c r="H19" s="58">
        <f>I19/3</f>
        <v>100</v>
      </c>
      <c r="I19" s="58">
        <v>300</v>
      </c>
      <c r="J19" s="107">
        <f t="shared" si="0"/>
        <v>140.64999999999998</v>
      </c>
      <c r="K19" s="107">
        <f t="shared" si="1"/>
        <v>421.94999999999993</v>
      </c>
      <c r="L19" s="107">
        <f t="shared" si="2"/>
        <v>4.2194999999999991</v>
      </c>
    </row>
    <row r="20" spans="1:12" ht="72" x14ac:dyDescent="0.25">
      <c r="A20" s="54">
        <v>14</v>
      </c>
      <c r="B20" s="66" t="s">
        <v>95</v>
      </c>
      <c r="C20" s="55" t="s">
        <v>121</v>
      </c>
      <c r="D20" s="56" t="s">
        <v>35</v>
      </c>
      <c r="E20" s="54" t="s">
        <v>97</v>
      </c>
      <c r="F20" s="55" t="s">
        <v>98</v>
      </c>
      <c r="G20" s="57">
        <v>82.477000000000004</v>
      </c>
      <c r="H20" s="58">
        <v>60</v>
      </c>
      <c r="I20" s="58">
        <v>180</v>
      </c>
      <c r="J20" s="107">
        <f t="shared" si="0"/>
        <v>4948.62</v>
      </c>
      <c r="K20" s="107">
        <f t="shared" si="1"/>
        <v>14845.86</v>
      </c>
      <c r="L20" s="107">
        <f t="shared" si="2"/>
        <v>148.45860000000002</v>
      </c>
    </row>
    <row r="21" spans="1:12" ht="72" x14ac:dyDescent="0.25">
      <c r="A21" s="54">
        <v>15</v>
      </c>
      <c r="B21" s="66" t="s">
        <v>99</v>
      </c>
      <c r="C21" s="55" t="s">
        <v>122</v>
      </c>
      <c r="D21" s="56" t="s">
        <v>35</v>
      </c>
      <c r="E21" s="54" t="s">
        <v>101</v>
      </c>
      <c r="F21" s="55" t="s">
        <v>102</v>
      </c>
      <c r="G21" s="57">
        <v>208.98533333333336</v>
      </c>
      <c r="H21" s="58">
        <v>420</v>
      </c>
      <c r="I21" s="58">
        <v>1260</v>
      </c>
      <c r="J21" s="107">
        <f t="shared" si="0"/>
        <v>87773.840000000011</v>
      </c>
      <c r="K21" s="107">
        <f t="shared" si="1"/>
        <v>263321.52</v>
      </c>
      <c r="L21" s="107">
        <f t="shared" si="2"/>
        <v>2633.2152000000001</v>
      </c>
    </row>
    <row r="22" spans="1:12" x14ac:dyDescent="0.25">
      <c r="A22" s="54">
        <v>16</v>
      </c>
      <c r="B22" s="55" t="s">
        <v>104</v>
      </c>
      <c r="C22" s="55" t="s">
        <v>105</v>
      </c>
      <c r="D22" s="56" t="s">
        <v>35</v>
      </c>
      <c r="E22" s="54" t="s">
        <v>106</v>
      </c>
      <c r="F22" s="55" t="s">
        <v>37</v>
      </c>
      <c r="G22" s="57">
        <v>1.25</v>
      </c>
      <c r="H22" s="58">
        <f>I22/3</f>
        <v>100</v>
      </c>
      <c r="I22" s="58">
        <v>300</v>
      </c>
      <c r="J22" s="107">
        <f t="shared" si="0"/>
        <v>125</v>
      </c>
      <c r="K22" s="107">
        <f t="shared" si="1"/>
        <v>375</v>
      </c>
      <c r="L22" s="107">
        <f t="shared" si="2"/>
        <v>3.75</v>
      </c>
    </row>
    <row r="23" spans="1:12" x14ac:dyDescent="0.25">
      <c r="H23" s="98"/>
      <c r="I23" s="98"/>
      <c r="J23" s="98"/>
    </row>
    <row r="26" spans="1:12" x14ac:dyDescent="0.25">
      <c r="D26" s="99"/>
    </row>
  </sheetData>
  <conditionalFormatting sqref="B14">
    <cfRule type="duplicateValues" dxfId="5" priority="4" stopIfTrue="1"/>
  </conditionalFormatting>
  <conditionalFormatting sqref="B13">
    <cfRule type="duplicateValues" dxfId="4" priority="3" stopIfTrue="1"/>
  </conditionalFormatting>
  <conditionalFormatting sqref="B19">
    <cfRule type="duplicateValues" dxfId="3" priority="2" stopIfTrue="1"/>
  </conditionalFormatting>
  <conditionalFormatting sqref="B16">
    <cfRule type="duplicateValues" dxfId="2" priority="5" stopIfTrue="1"/>
  </conditionalFormatting>
  <conditionalFormatting sqref="B20">
    <cfRule type="duplicateValues" dxfId="1" priority="1" stopIfTrue="1"/>
  </conditionalFormatting>
  <conditionalFormatting sqref="B18">
    <cfRule type="duplicateValues" dxfId="0" priority="6" stopIfTrue="1"/>
  </conditionalFormatting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acorduri</vt:lpstr>
      <vt:lpstr>contr subsecv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2026-05-20T12:11:07Z</cp:lastPrinted>
  <dcterms:created xsi:type="dcterms:W3CDTF">2026-05-20T11:14:24Z</dcterms:created>
  <dcterms:modified xsi:type="dcterms:W3CDTF">2026-05-20T12:12:23Z</dcterms:modified>
</cp:coreProperties>
</file>