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INA\Servici\ARAD\2026\masa sanatoasa NADRAG\documentatia de atribuire\"/>
    </mc:Choice>
  </mc:AlternateContent>
  <xr:revisionPtr revIDLastSave="0" documentId="13_ncr:1_{A31F488A-E62B-4DA2-B9D1-0B6FACB7531E}" xr6:coauthVersionLast="47" xr6:coauthVersionMax="47" xr10:uidLastSave="{00000000-0000-0000-0000-000000000000}"/>
  <bookViews>
    <workbookView xWindow="-108" yWindow="-108" windowWidth="23256" windowHeight="12576" xr2:uid="{61F7D1AD-71E1-44A8-8B8C-D71301C786F7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9" i="1"/>
  <c r="F20" i="1"/>
  <c r="F23" i="1" s="1"/>
  <c r="F21" i="1"/>
  <c r="F22" i="1"/>
  <c r="C23" i="1"/>
  <c r="O22" i="1"/>
  <c r="L22" i="1"/>
  <c r="I22" i="1"/>
  <c r="O21" i="1"/>
  <c r="L21" i="1"/>
  <c r="I21" i="1"/>
  <c r="O20" i="1"/>
  <c r="L20" i="1"/>
  <c r="I20" i="1"/>
  <c r="O19" i="1"/>
  <c r="L19" i="1"/>
  <c r="I19" i="1"/>
  <c r="F15" i="1" l="1"/>
  <c r="O23" i="1"/>
  <c r="P22" i="1"/>
  <c r="L23" i="1"/>
  <c r="P21" i="1"/>
  <c r="I23" i="1"/>
  <c r="P20" i="1"/>
  <c r="P19" i="1"/>
  <c r="P23" i="1" l="1"/>
  <c r="U10" i="1"/>
  <c r="U11" i="1"/>
  <c r="U12" i="1"/>
  <c r="U13" i="1"/>
  <c r="U14" i="1"/>
  <c r="R10" i="1"/>
  <c r="R11" i="1"/>
  <c r="R12" i="1"/>
  <c r="R13" i="1"/>
  <c r="R14" i="1"/>
  <c r="O10" i="1"/>
  <c r="O11" i="1"/>
  <c r="O12" i="1"/>
  <c r="O13" i="1"/>
  <c r="O14" i="1"/>
  <c r="U9" i="1"/>
  <c r="R9" i="1"/>
  <c r="O9" i="1"/>
  <c r="L14" i="1"/>
  <c r="L12" i="1"/>
  <c r="I14" i="1"/>
  <c r="V14" i="1" s="1"/>
  <c r="I12" i="1"/>
  <c r="C15" i="1"/>
  <c r="L9" i="1"/>
  <c r="L10" i="1"/>
  <c r="L11" i="1"/>
  <c r="L13" i="1"/>
  <c r="I10" i="1"/>
  <c r="I11" i="1"/>
  <c r="V11" i="1" s="1"/>
  <c r="I13" i="1"/>
  <c r="I9" i="1"/>
  <c r="I15" i="1" l="1"/>
  <c r="V15" i="1" s="1"/>
  <c r="V10" i="1"/>
  <c r="V9" i="1"/>
  <c r="V13" i="1"/>
  <c r="V12" i="1"/>
  <c r="R15" i="1"/>
  <c r="L15" i="1"/>
  <c r="O15" i="1"/>
  <c r="U15" i="1"/>
  <c r="V23" i="1" l="1"/>
</calcChain>
</file>

<file path=xl/sharedStrings.xml><?xml version="1.0" encoding="utf-8"?>
<sst xmlns="http://schemas.openxmlformats.org/spreadsheetml/2006/main" count="54" uniqueCount="39">
  <si>
    <t>INVATAMANT PRESCOLAR</t>
  </si>
  <si>
    <t>NR.ELEVI</t>
  </si>
  <si>
    <t>INVATAMANT  PRIMAR</t>
  </si>
  <si>
    <t>INVATAMANT  GIMNAZIAL</t>
  </si>
  <si>
    <t>INVATAMANT  LICEAL</t>
  </si>
  <si>
    <t>FORMA INVATAMNAT</t>
  </si>
  <si>
    <t>TOTAL ELEVI ZI</t>
  </si>
  <si>
    <t xml:space="preserve">Calcul elevi Program ,,Masa sanatoasa,, </t>
  </si>
  <si>
    <t>NR.ZILE IANUARIE 2026</t>
  </si>
  <si>
    <t>NR.ZILE FEBRUARIE 2026</t>
  </si>
  <si>
    <t>NR.ZILE MARTIE 2026</t>
  </si>
  <si>
    <t>NR.ZILE APRILIE 2026</t>
  </si>
  <si>
    <t>NR.ZILE MAI 2026</t>
  </si>
  <si>
    <t>NR.ZILE IUNIE 2026</t>
  </si>
  <si>
    <t>COST  MASA SANATOASA   16.5 LEI/ZI</t>
  </si>
  <si>
    <t>TOTAL VALOARE LUNA IANUARIE</t>
  </si>
  <si>
    <t>TOTAL VALOARE LUNA FEBRUARIE</t>
  </si>
  <si>
    <t>TOTAL VALOARE LUNA MARTIE</t>
  </si>
  <si>
    <t>TOTAL VALOARE LUNA APRILIE</t>
  </si>
  <si>
    <t>TOTAL VALOARE LUNA MAI</t>
  </si>
  <si>
    <t>TOTAL VALOARE LUNA IUNIE</t>
  </si>
  <si>
    <t>CLASA VIII</t>
  </si>
  <si>
    <t>CLASA XII</t>
  </si>
  <si>
    <t>TOTAL VALOARE LUNA SEPTEMBRIE</t>
  </si>
  <si>
    <t>TOTAL VALOARE LUNA OCTOMBRIE</t>
  </si>
  <si>
    <t>TOTAL VALOARE LUNA NOIEMBRIE</t>
  </si>
  <si>
    <t>TOTAL VALOARE LUNA DECEMBRIE</t>
  </si>
  <si>
    <t>NR.ZILE SEPTEMBRIE 2026</t>
  </si>
  <si>
    <t>NR.ZILE OCTOMBRIE 2026</t>
  </si>
  <si>
    <t>NR.ZILE NOIEMBRIE 2026</t>
  </si>
  <si>
    <t>NR.ZILE DECEMBRIE 2026</t>
  </si>
  <si>
    <t>AN SCOLAR 2026-2027</t>
  </si>
  <si>
    <t>AN SCOLAR 2025-2026</t>
  </si>
  <si>
    <t>COST  MASA SANATOASA   16,5 LEI/ZI</t>
  </si>
  <si>
    <t>FEBRUARIE  - DECEMBRIE  2026</t>
  </si>
  <si>
    <t xml:space="preserve">TOTAL  CU TVA/AN 2026 </t>
  </si>
  <si>
    <t>TOTAL LEI CU TVA/2026</t>
  </si>
  <si>
    <t>TOTAL LEI CU TVA/ 2026</t>
  </si>
  <si>
    <t>Anexa nr.3- caiet de sarcini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</si>
</sst>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wrapText="1"/>
    </xf>
    <xf numFmtId="0" fontId="0" fillId="0" borderId="12" xfId="0" applyBorder="1"/>
    <xf numFmtId="0" fontId="3" fillId="0" borderId="0" xfId="0" applyFont="1"/>
    <xf numFmtId="0" fontId="0" fillId="0" borderId="13" xfId="0" applyBorder="1"/>
    <xf numFmtId="0" fontId="1" fillId="0" borderId="1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15" xfId="0" applyBorder="1"/>
    <xf numFmtId="0" fontId="0" fillId="0" borderId="17" xfId="0" applyBorder="1"/>
    <xf numFmtId="0" fontId="0" fillId="0" borderId="5" xfId="0" applyBorder="1"/>
    <xf numFmtId="0" fontId="5" fillId="0" borderId="16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19" xfId="0" applyFont="1" applyBorder="1"/>
    <xf numFmtId="0" fontId="8" fillId="0" borderId="26" xfId="0" applyFont="1" applyBorder="1"/>
    <xf numFmtId="0" fontId="8" fillId="0" borderId="19" xfId="0" applyFont="1" applyBorder="1"/>
    <xf numFmtId="0" fontId="7" fillId="0" borderId="25" xfId="0" applyFont="1" applyBorder="1"/>
    <xf numFmtId="0" fontId="6" fillId="0" borderId="24" xfId="0" applyFont="1" applyBorder="1"/>
    <xf numFmtId="0" fontId="1" fillId="0" borderId="5" xfId="0" applyFont="1" applyBorder="1" applyAlignment="1">
      <alignment wrapText="1"/>
    </xf>
    <xf numFmtId="0" fontId="0" fillId="0" borderId="1" xfId="0" applyBorder="1"/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9" fillId="0" borderId="0" xfId="0" applyFont="1"/>
    <xf numFmtId="0" fontId="12" fillId="0" borderId="0" xfId="0" applyFont="1"/>
    <xf numFmtId="0" fontId="13" fillId="2" borderId="0" xfId="0" applyFont="1" applyFill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10" fillId="2" borderId="18" xfId="0" applyNumberFormat="1" applyFont="1" applyFill="1" applyBorder="1"/>
    <xf numFmtId="0" fontId="0" fillId="0" borderId="0" xfId="0" applyAlignment="1">
      <alignment horizontal="center"/>
    </xf>
    <xf numFmtId="0" fontId="14" fillId="0" borderId="27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06AA-74A8-4B2F-B8BE-5AF1AC040CB9}">
  <dimension ref="B2:V29"/>
  <sheetViews>
    <sheetView tabSelected="1" zoomScaleNormal="100" workbookViewId="0">
      <selection activeCell="D4" sqref="D4"/>
    </sheetView>
  </sheetViews>
  <sheetFormatPr defaultRowHeight="14.4" x14ac:dyDescent="0.3"/>
  <cols>
    <col min="2" max="2" width="26.6640625" customWidth="1"/>
    <col min="4" max="4" width="9.33203125" customWidth="1"/>
    <col min="5" max="5" width="11.6640625" customWidth="1"/>
    <col min="6" max="6" width="10.33203125" customWidth="1"/>
    <col min="12" max="12" width="11.5546875" customWidth="1"/>
    <col min="13" max="13" width="11.6640625" customWidth="1"/>
    <col min="16" max="16" width="10.109375" bestFit="1" customWidth="1"/>
    <col min="22" max="22" width="11.33203125" customWidth="1"/>
  </cols>
  <sheetData>
    <row r="2" spans="2:22" x14ac:dyDescent="0.3">
      <c r="B2" s="51" t="s">
        <v>38</v>
      </c>
    </row>
    <row r="4" spans="2:22" ht="23.4" x14ac:dyDescent="0.45">
      <c r="I4" s="14" t="s">
        <v>7</v>
      </c>
      <c r="J4" s="14"/>
      <c r="K4" s="14"/>
      <c r="L4" s="14"/>
    </row>
    <row r="5" spans="2:22" x14ac:dyDescent="0.3">
      <c r="J5" s="39"/>
      <c r="K5" s="40" t="s">
        <v>34</v>
      </c>
      <c r="L5" s="40"/>
      <c r="M5" s="40"/>
      <c r="N5" s="39"/>
    </row>
    <row r="7" spans="2:22" ht="21.6" thickBot="1" x14ac:dyDescent="0.45">
      <c r="B7" s="38" t="s">
        <v>32</v>
      </c>
    </row>
    <row r="8" spans="2:22" ht="86.4" x14ac:dyDescent="0.3">
      <c r="B8" s="2" t="s">
        <v>5</v>
      </c>
      <c r="C8" s="4" t="s">
        <v>1</v>
      </c>
      <c r="D8" s="5" t="s">
        <v>8</v>
      </c>
      <c r="E8" s="6" t="s">
        <v>14</v>
      </c>
      <c r="F8" s="17" t="s">
        <v>15</v>
      </c>
      <c r="G8" s="5" t="s">
        <v>9</v>
      </c>
      <c r="H8" s="12" t="s">
        <v>33</v>
      </c>
      <c r="I8" s="17" t="s">
        <v>16</v>
      </c>
      <c r="J8" s="5" t="s">
        <v>10</v>
      </c>
      <c r="K8" s="12" t="s">
        <v>33</v>
      </c>
      <c r="L8" s="17" t="s">
        <v>17</v>
      </c>
      <c r="M8" s="5" t="s">
        <v>11</v>
      </c>
      <c r="N8" s="12" t="s">
        <v>33</v>
      </c>
      <c r="O8" s="17" t="s">
        <v>18</v>
      </c>
      <c r="P8" s="5" t="s">
        <v>12</v>
      </c>
      <c r="Q8" s="12" t="s">
        <v>33</v>
      </c>
      <c r="R8" s="17" t="s">
        <v>19</v>
      </c>
      <c r="S8" s="5" t="s">
        <v>13</v>
      </c>
      <c r="T8" s="12" t="s">
        <v>33</v>
      </c>
      <c r="U8" s="17" t="s">
        <v>20</v>
      </c>
      <c r="V8" s="47" t="s">
        <v>37</v>
      </c>
    </row>
    <row r="9" spans="2:22" ht="15" thickBot="1" x14ac:dyDescent="0.35">
      <c r="B9" s="21" t="s">
        <v>0</v>
      </c>
      <c r="C9" s="15">
        <v>39</v>
      </c>
      <c r="D9" s="7">
        <v>0</v>
      </c>
      <c r="E9" s="1">
        <v>16.5</v>
      </c>
      <c r="F9" s="8">
        <f t="shared" ref="F9:F14" si="0">C9*D9*E9</f>
        <v>0</v>
      </c>
      <c r="G9" s="7">
        <v>15</v>
      </c>
      <c r="H9" s="1">
        <v>16.5</v>
      </c>
      <c r="I9" s="8">
        <f t="shared" ref="I9:I14" si="1">C9*G9*H9</f>
        <v>9652.5</v>
      </c>
      <c r="J9" s="7">
        <v>21</v>
      </c>
      <c r="K9" s="1">
        <v>16.5</v>
      </c>
      <c r="L9" s="8">
        <f t="shared" ref="L9:L14" si="2">C9*J9*K9</f>
        <v>13513.5</v>
      </c>
      <c r="M9" s="7">
        <v>16</v>
      </c>
      <c r="N9" s="1">
        <v>16.5</v>
      </c>
      <c r="O9" s="8">
        <f t="shared" ref="O9:O14" si="3">C9*M9*N9</f>
        <v>10296</v>
      </c>
      <c r="P9" s="7">
        <v>22</v>
      </c>
      <c r="Q9" s="1">
        <v>16.5</v>
      </c>
      <c r="R9" s="8">
        <f t="shared" ref="R9:R14" si="4">C9*P9*Q9</f>
        <v>14157</v>
      </c>
      <c r="S9" s="7">
        <v>15</v>
      </c>
      <c r="T9" s="1">
        <v>16.5</v>
      </c>
      <c r="U9" s="8">
        <f t="shared" ref="U9:U14" si="5">C9*S9*T9</f>
        <v>9652.5</v>
      </c>
      <c r="V9" s="43">
        <f t="shared" ref="V9:V14" si="6">F9+I9+L9+O9+R9+U9</f>
        <v>57271.5</v>
      </c>
    </row>
    <row r="10" spans="2:22" ht="15" thickBot="1" x14ac:dyDescent="0.35">
      <c r="B10" s="32" t="s">
        <v>2</v>
      </c>
      <c r="C10" s="22">
        <v>78</v>
      </c>
      <c r="D10" s="7">
        <v>0</v>
      </c>
      <c r="E10" s="1">
        <v>16.5</v>
      </c>
      <c r="F10" s="8">
        <f t="shared" si="0"/>
        <v>0</v>
      </c>
      <c r="G10" s="7">
        <v>15</v>
      </c>
      <c r="H10" s="1">
        <v>16.5</v>
      </c>
      <c r="I10" s="8">
        <f t="shared" si="1"/>
        <v>19305</v>
      </c>
      <c r="J10" s="7">
        <v>21</v>
      </c>
      <c r="K10" s="1">
        <v>16.5</v>
      </c>
      <c r="L10" s="8">
        <f t="shared" si="2"/>
        <v>27027</v>
      </c>
      <c r="M10" s="7">
        <v>16</v>
      </c>
      <c r="N10" s="1">
        <v>16.5</v>
      </c>
      <c r="O10" s="8">
        <f t="shared" si="3"/>
        <v>20592</v>
      </c>
      <c r="P10" s="7">
        <v>22</v>
      </c>
      <c r="Q10" s="1">
        <v>16.5</v>
      </c>
      <c r="R10" s="8">
        <f t="shared" si="4"/>
        <v>28314</v>
      </c>
      <c r="S10" s="7">
        <v>15</v>
      </c>
      <c r="T10" s="1">
        <v>16.5</v>
      </c>
      <c r="U10" s="8">
        <f t="shared" si="5"/>
        <v>19305</v>
      </c>
      <c r="V10" s="43">
        <f t="shared" si="6"/>
        <v>114543</v>
      </c>
    </row>
    <row r="11" spans="2:22" ht="15" thickTop="1" x14ac:dyDescent="0.3">
      <c r="B11" s="31" t="s">
        <v>3</v>
      </c>
      <c r="C11" s="20">
        <v>48</v>
      </c>
      <c r="D11" s="7">
        <v>0</v>
      </c>
      <c r="E11" s="1">
        <v>16.5</v>
      </c>
      <c r="F11" s="8">
        <f t="shared" si="0"/>
        <v>0</v>
      </c>
      <c r="G11" s="7">
        <v>15</v>
      </c>
      <c r="H11" s="1">
        <v>16.5</v>
      </c>
      <c r="I11" s="8">
        <f t="shared" si="1"/>
        <v>11880</v>
      </c>
      <c r="J11" s="7">
        <v>21</v>
      </c>
      <c r="K11" s="1">
        <v>16.5</v>
      </c>
      <c r="L11" s="8">
        <f t="shared" si="2"/>
        <v>16632</v>
      </c>
      <c r="M11" s="7">
        <v>16</v>
      </c>
      <c r="N11" s="1">
        <v>16.5</v>
      </c>
      <c r="O11" s="8">
        <f t="shared" si="3"/>
        <v>12672</v>
      </c>
      <c r="P11" s="7">
        <v>22</v>
      </c>
      <c r="Q11" s="1">
        <v>16.5</v>
      </c>
      <c r="R11" s="8">
        <f t="shared" si="4"/>
        <v>17424</v>
      </c>
      <c r="S11" s="7">
        <v>15</v>
      </c>
      <c r="T11" s="1">
        <v>16.5</v>
      </c>
      <c r="U11" s="8">
        <f t="shared" si="5"/>
        <v>11880</v>
      </c>
      <c r="V11" s="43">
        <f t="shared" si="6"/>
        <v>70488</v>
      </c>
    </row>
    <row r="12" spans="2:22" ht="15" thickBot="1" x14ac:dyDescent="0.35">
      <c r="B12" s="28" t="s">
        <v>21</v>
      </c>
      <c r="C12" s="11">
        <v>15</v>
      </c>
      <c r="D12" s="7">
        <v>0</v>
      </c>
      <c r="E12" s="1">
        <v>16.5</v>
      </c>
      <c r="F12" s="8">
        <f t="shared" si="0"/>
        <v>0</v>
      </c>
      <c r="G12" s="7">
        <v>15</v>
      </c>
      <c r="H12" s="1">
        <v>16.5</v>
      </c>
      <c r="I12" s="8">
        <f t="shared" si="1"/>
        <v>3712.5</v>
      </c>
      <c r="J12" s="7">
        <v>21</v>
      </c>
      <c r="K12" s="1">
        <v>16.5</v>
      </c>
      <c r="L12" s="8">
        <f t="shared" si="2"/>
        <v>5197.5</v>
      </c>
      <c r="M12" s="7">
        <v>16</v>
      </c>
      <c r="N12" s="1">
        <v>16.5</v>
      </c>
      <c r="O12" s="8">
        <f t="shared" si="3"/>
        <v>3960</v>
      </c>
      <c r="P12" s="7">
        <v>22</v>
      </c>
      <c r="Q12" s="1">
        <v>16.5</v>
      </c>
      <c r="R12" s="8">
        <f t="shared" si="4"/>
        <v>5445</v>
      </c>
      <c r="S12" s="7">
        <v>10</v>
      </c>
      <c r="T12" s="1">
        <v>16.5</v>
      </c>
      <c r="U12" s="8">
        <f t="shared" si="5"/>
        <v>2475</v>
      </c>
      <c r="V12" s="43">
        <f t="shared" si="6"/>
        <v>20790</v>
      </c>
    </row>
    <row r="13" spans="2:22" ht="15" thickTop="1" x14ac:dyDescent="0.3">
      <c r="B13" s="29" t="s">
        <v>4</v>
      </c>
      <c r="C13" s="20">
        <v>65</v>
      </c>
      <c r="D13" s="7">
        <v>0</v>
      </c>
      <c r="E13" s="1">
        <v>16.5</v>
      </c>
      <c r="F13" s="8">
        <f t="shared" si="0"/>
        <v>0</v>
      </c>
      <c r="G13" s="7">
        <v>15</v>
      </c>
      <c r="H13" s="1">
        <v>16.5</v>
      </c>
      <c r="I13" s="8">
        <f t="shared" si="1"/>
        <v>16087.5</v>
      </c>
      <c r="J13" s="7">
        <v>21</v>
      </c>
      <c r="K13" s="1">
        <v>16.5</v>
      </c>
      <c r="L13" s="8">
        <f t="shared" si="2"/>
        <v>22522.5</v>
      </c>
      <c r="M13" s="7">
        <v>16</v>
      </c>
      <c r="N13" s="1">
        <v>16.5</v>
      </c>
      <c r="O13" s="8">
        <f t="shared" si="3"/>
        <v>17160</v>
      </c>
      <c r="P13" s="7">
        <v>22</v>
      </c>
      <c r="Q13" s="1">
        <v>16.5</v>
      </c>
      <c r="R13" s="8">
        <f t="shared" si="4"/>
        <v>23595</v>
      </c>
      <c r="S13" s="7">
        <v>15</v>
      </c>
      <c r="T13" s="1">
        <v>16.5</v>
      </c>
      <c r="U13" s="8">
        <f t="shared" si="5"/>
        <v>16087.5</v>
      </c>
      <c r="V13" s="43">
        <f t="shared" si="6"/>
        <v>95452.5</v>
      </c>
    </row>
    <row r="14" spans="2:22" ht="15" thickBot="1" x14ac:dyDescent="0.35">
      <c r="B14" s="30" t="s">
        <v>22</v>
      </c>
      <c r="C14" s="11">
        <v>17</v>
      </c>
      <c r="D14" s="7">
        <v>0</v>
      </c>
      <c r="E14" s="1">
        <v>16.5</v>
      </c>
      <c r="F14" s="8">
        <f t="shared" si="0"/>
        <v>0</v>
      </c>
      <c r="G14" s="7">
        <v>15</v>
      </c>
      <c r="H14" s="1">
        <v>16.5</v>
      </c>
      <c r="I14" s="8">
        <f t="shared" si="1"/>
        <v>4207.5</v>
      </c>
      <c r="J14" s="7">
        <v>21</v>
      </c>
      <c r="K14" s="1">
        <v>16.5</v>
      </c>
      <c r="L14" s="8">
        <f t="shared" si="2"/>
        <v>5890.5</v>
      </c>
      <c r="M14" s="7">
        <v>16</v>
      </c>
      <c r="N14" s="1">
        <v>16.5</v>
      </c>
      <c r="O14" s="8">
        <f t="shared" si="3"/>
        <v>4488</v>
      </c>
      <c r="P14" s="7">
        <v>22</v>
      </c>
      <c r="Q14" s="1">
        <v>16.5</v>
      </c>
      <c r="R14" s="8">
        <f t="shared" si="4"/>
        <v>6171</v>
      </c>
      <c r="S14" s="18">
        <v>5</v>
      </c>
      <c r="T14" s="1">
        <v>16.5</v>
      </c>
      <c r="U14" s="8">
        <f t="shared" si="5"/>
        <v>1402.5</v>
      </c>
      <c r="V14" s="43">
        <f t="shared" si="6"/>
        <v>22159.5</v>
      </c>
    </row>
    <row r="15" spans="2:22" ht="15.6" thickTop="1" thickBot="1" x14ac:dyDescent="0.35">
      <c r="B15" s="16" t="s">
        <v>6</v>
      </c>
      <c r="C15" s="19">
        <f>SUM(C9:C14)</f>
        <v>262</v>
      </c>
      <c r="D15" s="23">
        <v>0</v>
      </c>
      <c r="E15" s="24"/>
      <c r="F15" s="25">
        <f>SUM(F9:F14)</f>
        <v>0</v>
      </c>
      <c r="G15" s="9">
        <v>0</v>
      </c>
      <c r="H15" s="13"/>
      <c r="I15" s="11">
        <f>SUM(I9:I14)</f>
        <v>64845</v>
      </c>
      <c r="J15" s="23"/>
      <c r="K15" s="26"/>
      <c r="L15" s="25">
        <f>SUM(L9:L14)</f>
        <v>90783</v>
      </c>
      <c r="M15" s="9"/>
      <c r="N15" s="13"/>
      <c r="O15" s="11">
        <f>SUM(O9:O14)</f>
        <v>69168</v>
      </c>
      <c r="P15" s="27"/>
      <c r="Q15" s="24"/>
      <c r="R15" s="25">
        <f>SUM(R9:R14)</f>
        <v>95106</v>
      </c>
      <c r="S15" s="10"/>
      <c r="T15" s="10"/>
      <c r="U15" s="11">
        <f>SUM(U9:U14)</f>
        <v>60802.5</v>
      </c>
      <c r="V15" s="42">
        <f>F15+I15++L15+O15+R15+U15</f>
        <v>380704.5</v>
      </c>
    </row>
    <row r="16" spans="2:22" ht="15" thickTop="1" x14ac:dyDescent="0.3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33" customHeight="1" thickBot="1" x14ac:dyDescent="0.45">
      <c r="B17" s="38" t="s">
        <v>31</v>
      </c>
    </row>
    <row r="18" spans="2:22" ht="86.4" x14ac:dyDescent="0.3">
      <c r="B18" s="2" t="s">
        <v>5</v>
      </c>
      <c r="C18" s="4" t="s">
        <v>1</v>
      </c>
      <c r="D18" s="5" t="s">
        <v>27</v>
      </c>
      <c r="E18" s="12" t="s">
        <v>33</v>
      </c>
      <c r="F18" s="33" t="s">
        <v>23</v>
      </c>
      <c r="G18" s="5" t="s">
        <v>28</v>
      </c>
      <c r="H18" s="12" t="s">
        <v>33</v>
      </c>
      <c r="I18" s="33" t="s">
        <v>24</v>
      </c>
      <c r="J18" s="5" t="s">
        <v>29</v>
      </c>
      <c r="K18" s="12" t="s">
        <v>33</v>
      </c>
      <c r="L18" s="33" t="s">
        <v>25</v>
      </c>
      <c r="M18" s="5" t="s">
        <v>30</v>
      </c>
      <c r="N18" s="12" t="s">
        <v>33</v>
      </c>
      <c r="O18" s="6" t="s">
        <v>26</v>
      </c>
      <c r="P18" s="48" t="s">
        <v>36</v>
      </c>
    </row>
    <row r="19" spans="2:22" x14ac:dyDescent="0.3">
      <c r="B19" s="3" t="s">
        <v>0</v>
      </c>
      <c r="C19" s="1">
        <v>39</v>
      </c>
      <c r="D19" s="7">
        <v>13</v>
      </c>
      <c r="E19" s="1">
        <v>16.5</v>
      </c>
      <c r="F19" s="8">
        <f t="shared" ref="F19:F22" si="7">C19*D19*E19</f>
        <v>8365.5</v>
      </c>
      <c r="G19" s="7">
        <v>22</v>
      </c>
      <c r="H19" s="1">
        <v>16.5</v>
      </c>
      <c r="I19" s="8">
        <f>C19*G19*H19</f>
        <v>14157</v>
      </c>
      <c r="J19" s="7">
        <v>20</v>
      </c>
      <c r="K19" s="34">
        <v>16.5</v>
      </c>
      <c r="L19" s="8">
        <f>C19*J19*K19</f>
        <v>12870</v>
      </c>
      <c r="M19" s="7">
        <v>13</v>
      </c>
      <c r="N19" s="34">
        <v>16.5</v>
      </c>
      <c r="O19" s="1">
        <f>C19*M19*N19</f>
        <v>8365.5</v>
      </c>
      <c r="P19" s="41">
        <f>F19+I19++L19+O19</f>
        <v>43758</v>
      </c>
    </row>
    <row r="20" spans="2:22" x14ac:dyDescent="0.3">
      <c r="B20" s="3" t="s">
        <v>2</v>
      </c>
      <c r="C20" s="1">
        <v>78</v>
      </c>
      <c r="D20" s="7">
        <v>13</v>
      </c>
      <c r="E20" s="1">
        <v>16.5</v>
      </c>
      <c r="F20" s="8">
        <f t="shared" si="7"/>
        <v>16731</v>
      </c>
      <c r="G20" s="7">
        <v>22</v>
      </c>
      <c r="H20" s="1">
        <v>16.5</v>
      </c>
      <c r="I20" s="8">
        <f>C20*G20*H20</f>
        <v>28314</v>
      </c>
      <c r="J20" s="7">
        <v>20</v>
      </c>
      <c r="K20" s="34">
        <v>16.5</v>
      </c>
      <c r="L20" s="8">
        <f>C20*J20*K20</f>
        <v>25740</v>
      </c>
      <c r="M20" s="7">
        <v>13</v>
      </c>
      <c r="N20" s="34">
        <v>16.5</v>
      </c>
      <c r="O20" s="1">
        <f>C20*M20*N20</f>
        <v>16731</v>
      </c>
      <c r="P20" s="41">
        <f>F20+I20++L20+O20</f>
        <v>87516</v>
      </c>
    </row>
    <row r="21" spans="2:22" x14ac:dyDescent="0.3">
      <c r="B21" s="3" t="s">
        <v>3</v>
      </c>
      <c r="C21" s="1">
        <v>63</v>
      </c>
      <c r="D21" s="7">
        <v>13</v>
      </c>
      <c r="E21" s="1">
        <v>16.5</v>
      </c>
      <c r="F21" s="8">
        <f t="shared" si="7"/>
        <v>13513.5</v>
      </c>
      <c r="G21" s="7">
        <v>22</v>
      </c>
      <c r="H21" s="1">
        <v>16.5</v>
      </c>
      <c r="I21" s="8">
        <f>C21*G21*H21</f>
        <v>22869</v>
      </c>
      <c r="J21" s="7">
        <v>20</v>
      </c>
      <c r="K21" s="34">
        <v>16.5</v>
      </c>
      <c r="L21" s="8">
        <f>C21*J21*K21</f>
        <v>20790</v>
      </c>
      <c r="M21" s="7">
        <v>13</v>
      </c>
      <c r="N21" s="34">
        <v>16.5</v>
      </c>
      <c r="O21" s="1">
        <f>C21*M21*N21</f>
        <v>13513.5</v>
      </c>
      <c r="P21" s="41">
        <f>F21+I21++L21+O21</f>
        <v>70686</v>
      </c>
    </row>
    <row r="22" spans="2:22" ht="15" thickBot="1" x14ac:dyDescent="0.35">
      <c r="B22" s="3" t="s">
        <v>4</v>
      </c>
      <c r="C22" s="1">
        <v>82</v>
      </c>
      <c r="D22" s="7">
        <v>13</v>
      </c>
      <c r="E22" s="1">
        <v>16.5</v>
      </c>
      <c r="F22" s="8">
        <f t="shared" si="7"/>
        <v>17589</v>
      </c>
      <c r="G22" s="7">
        <v>22</v>
      </c>
      <c r="H22" s="1">
        <v>16.5</v>
      </c>
      <c r="I22" s="8">
        <f>C22*G22*H22</f>
        <v>29766</v>
      </c>
      <c r="J22" s="7">
        <v>20</v>
      </c>
      <c r="K22" s="34">
        <v>16.5</v>
      </c>
      <c r="L22" s="8">
        <f>C22*J22*K22</f>
        <v>27060</v>
      </c>
      <c r="M22" s="7">
        <v>13</v>
      </c>
      <c r="N22" s="34">
        <v>16.5</v>
      </c>
      <c r="O22" s="1">
        <f>C22*M22*N22</f>
        <v>17589</v>
      </c>
      <c r="P22" s="41">
        <f>F22+I22++L22+O22</f>
        <v>92004</v>
      </c>
      <c r="U22" s="45"/>
    </row>
    <row r="23" spans="2:22" ht="33.75" customHeight="1" thickBot="1" x14ac:dyDescent="0.35">
      <c r="B23" s="2" t="s">
        <v>6</v>
      </c>
      <c r="C23" s="1">
        <f>SUM(C19:C22)</f>
        <v>262</v>
      </c>
      <c r="D23" s="9">
        <v>0</v>
      </c>
      <c r="E23" s="10"/>
      <c r="F23" s="11">
        <f>SUM(F19:F22)</f>
        <v>56199</v>
      </c>
      <c r="G23" s="9">
        <v>0</v>
      </c>
      <c r="H23" s="13"/>
      <c r="I23" s="11">
        <f>SUM(I19:I22)</f>
        <v>95106</v>
      </c>
      <c r="J23" s="9"/>
      <c r="K23" s="13"/>
      <c r="L23" s="11">
        <f>SUM(L19:L22)</f>
        <v>86460</v>
      </c>
      <c r="M23" s="9"/>
      <c r="N23" s="13"/>
      <c r="O23" s="10">
        <f>SUM(O19:O22)</f>
        <v>56199</v>
      </c>
      <c r="P23" s="42">
        <f>F23+I23+L23+O23</f>
        <v>293964</v>
      </c>
      <c r="U23" s="46" t="s">
        <v>35</v>
      </c>
      <c r="V23" s="44">
        <f>V15+P23-F15</f>
        <v>674668.5</v>
      </c>
    </row>
    <row r="27" spans="2:22" x14ac:dyDescent="0.3">
      <c r="B27" s="49"/>
      <c r="C27" s="50"/>
      <c r="D27" s="50"/>
      <c r="E27" s="50"/>
      <c r="F27" s="50"/>
      <c r="G27" s="50"/>
      <c r="H27" s="50"/>
      <c r="I27" s="50"/>
      <c r="J27" s="49"/>
    </row>
    <row r="28" spans="2:22" x14ac:dyDescent="0.3">
      <c r="B28" s="49"/>
      <c r="C28" s="49"/>
      <c r="D28" s="49"/>
      <c r="E28" s="49"/>
      <c r="F28" s="49"/>
      <c r="G28" s="49"/>
      <c r="H28" s="49"/>
      <c r="I28" s="49"/>
      <c r="J28" s="49"/>
    </row>
    <row r="29" spans="2:22" x14ac:dyDescent="0.3">
      <c r="B29" s="49"/>
      <c r="C29" s="49"/>
      <c r="D29" s="49"/>
      <c r="E29" s="49"/>
      <c r="F29" s="49"/>
      <c r="G29" s="49"/>
      <c r="H29" s="49"/>
      <c r="I29" s="49"/>
      <c r="J29" s="49"/>
    </row>
  </sheetData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Stoiconi</dc:creator>
  <cp:lastModifiedBy>a</cp:lastModifiedBy>
  <cp:lastPrinted>2025-09-12T07:42:34Z</cp:lastPrinted>
  <dcterms:created xsi:type="dcterms:W3CDTF">2024-03-20T12:06:55Z</dcterms:created>
  <dcterms:modified xsi:type="dcterms:W3CDTF">2026-01-24T14:27:56Z</dcterms:modified>
</cp:coreProperties>
</file>