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druta.suteu\Desktop\Licitatii\Licitatii 2025\Licitatie materiale sanitare\Documentatie atribuire\"/>
    </mc:Choice>
  </mc:AlternateContent>
  <xr:revisionPtr revIDLastSave="0" documentId="13_ncr:1_{BB34A5C0-C146-4774-AC86-8EF88DB2708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1" i="1" l="1"/>
  <c r="L131" i="1"/>
  <c r="M131" i="1"/>
  <c r="J131" i="1"/>
  <c r="J129" i="1"/>
  <c r="J130" i="1" s="1"/>
  <c r="K102" i="1"/>
  <c r="K103" i="1"/>
  <c r="K104" i="1"/>
  <c r="K105" i="1"/>
  <c r="J102" i="1"/>
  <c r="J103" i="1"/>
  <c r="J104" i="1"/>
  <c r="J105" i="1"/>
  <c r="M117" i="1"/>
  <c r="M118" i="1" s="1"/>
  <c r="N118" i="1" s="1"/>
  <c r="L117" i="1"/>
  <c r="L118" i="1" s="1"/>
  <c r="K117" i="1"/>
  <c r="K118" i="1" s="1"/>
  <c r="J117" i="1"/>
  <c r="J118" i="1" s="1"/>
  <c r="I101" i="1"/>
  <c r="M101" i="1" s="1"/>
  <c r="I102" i="1"/>
  <c r="M102" i="1" s="1"/>
  <c r="I103" i="1"/>
  <c r="M103" i="1" s="1"/>
  <c r="I104" i="1"/>
  <c r="M104" i="1" s="1"/>
  <c r="I105" i="1"/>
  <c r="M105" i="1" s="1"/>
  <c r="H101" i="1"/>
  <c r="L101" i="1" s="1"/>
  <c r="H102" i="1"/>
  <c r="L102" i="1" s="1"/>
  <c r="H103" i="1"/>
  <c r="L103" i="1" s="1"/>
  <c r="H104" i="1"/>
  <c r="L104" i="1" s="1"/>
  <c r="H105" i="1"/>
  <c r="L105" i="1" s="1"/>
  <c r="M129" i="1"/>
  <c r="M130" i="1" s="1"/>
  <c r="L129" i="1"/>
  <c r="L130" i="1" s="1"/>
  <c r="K129" i="1"/>
  <c r="K130" i="1" s="1"/>
  <c r="M126" i="1"/>
  <c r="M127" i="1" s="1"/>
  <c r="N127" i="1" s="1"/>
  <c r="L126" i="1"/>
  <c r="L127" i="1" s="1"/>
  <c r="K126" i="1"/>
  <c r="K127" i="1" s="1"/>
  <c r="J126" i="1"/>
  <c r="J127" i="1" s="1"/>
  <c r="M123" i="1"/>
  <c r="L123" i="1"/>
  <c r="K123" i="1"/>
  <c r="K124" i="1" s="1"/>
  <c r="J123" i="1"/>
  <c r="J124" i="1" s="1"/>
  <c r="L120" i="1"/>
  <c r="L121" i="1" s="1"/>
  <c r="K120" i="1"/>
  <c r="K121" i="1" s="1"/>
  <c r="J120" i="1"/>
  <c r="J121" i="1" s="1"/>
  <c r="M120" i="1"/>
  <c r="M121" i="1" s="1"/>
  <c r="N121" i="1" s="1"/>
  <c r="M114" i="1"/>
  <c r="M115" i="1" s="1"/>
  <c r="N115" i="1" s="1"/>
  <c r="L114" i="1"/>
  <c r="L115" i="1" s="1"/>
  <c r="K114" i="1"/>
  <c r="K115" i="1" s="1"/>
  <c r="J114" i="1"/>
  <c r="J115" i="1" s="1"/>
  <c r="M111" i="1"/>
  <c r="M112" i="1" s="1"/>
  <c r="N112" i="1" s="1"/>
  <c r="L111" i="1"/>
  <c r="L112" i="1" s="1"/>
  <c r="K111" i="1"/>
  <c r="K112" i="1" s="1"/>
  <c r="J111" i="1"/>
  <c r="J112" i="1" s="1"/>
  <c r="M108" i="1"/>
  <c r="M109" i="1" s="1"/>
  <c r="L108" i="1"/>
  <c r="L109" i="1" s="1"/>
  <c r="K108" i="1"/>
  <c r="K109" i="1" s="1"/>
  <c r="J108" i="1"/>
  <c r="J109" i="1" s="1"/>
  <c r="K101" i="1"/>
  <c r="J101" i="1"/>
  <c r="K98" i="1"/>
  <c r="K99" i="1" s="1"/>
  <c r="J98" i="1"/>
  <c r="J99" i="1" s="1"/>
  <c r="I98" i="1"/>
  <c r="M98" i="1" s="1"/>
  <c r="M99" i="1" s="1"/>
  <c r="N99" i="1" s="1"/>
  <c r="H98" i="1"/>
  <c r="L98" i="1" s="1"/>
  <c r="L99" i="1" s="1"/>
  <c r="K95" i="1"/>
  <c r="J95" i="1"/>
  <c r="I95" i="1"/>
  <c r="M95" i="1" s="1"/>
  <c r="H95" i="1"/>
  <c r="L95" i="1" s="1"/>
  <c r="K94" i="1"/>
  <c r="J94" i="1"/>
  <c r="I94" i="1"/>
  <c r="M94" i="1" s="1"/>
  <c r="H94" i="1"/>
  <c r="L94" i="1" s="1"/>
  <c r="K93" i="1"/>
  <c r="J93" i="1"/>
  <c r="I93" i="1"/>
  <c r="M93" i="1" s="1"/>
  <c r="H93" i="1"/>
  <c r="L93" i="1" s="1"/>
  <c r="K92" i="1"/>
  <c r="J92" i="1"/>
  <c r="I92" i="1"/>
  <c r="M92" i="1" s="1"/>
  <c r="H92" i="1"/>
  <c r="L92" i="1" s="1"/>
  <c r="K89" i="1"/>
  <c r="J89" i="1"/>
  <c r="I89" i="1"/>
  <c r="M89" i="1" s="1"/>
  <c r="H89" i="1"/>
  <c r="L89" i="1" s="1"/>
  <c r="K88" i="1"/>
  <c r="J88" i="1"/>
  <c r="I88" i="1"/>
  <c r="M88" i="1" s="1"/>
  <c r="H88" i="1"/>
  <c r="L88" i="1" s="1"/>
  <c r="K87" i="1"/>
  <c r="J87" i="1"/>
  <c r="I87" i="1"/>
  <c r="M87" i="1" s="1"/>
  <c r="H87" i="1"/>
  <c r="L87" i="1" s="1"/>
  <c r="A87" i="1"/>
  <c r="A88" i="1" s="1"/>
  <c r="A89" i="1" s="1"/>
  <c r="K86" i="1"/>
  <c r="J86" i="1"/>
  <c r="I86" i="1"/>
  <c r="M86" i="1" s="1"/>
  <c r="H86" i="1"/>
  <c r="L86" i="1" s="1"/>
  <c r="K85" i="1"/>
  <c r="J85" i="1"/>
  <c r="I85" i="1"/>
  <c r="M85" i="1" s="1"/>
  <c r="H85" i="1"/>
  <c r="L85" i="1" s="1"/>
  <c r="K82" i="1"/>
  <c r="J82" i="1"/>
  <c r="I82" i="1"/>
  <c r="M82" i="1" s="1"/>
  <c r="H82" i="1"/>
  <c r="L82" i="1" s="1"/>
  <c r="K81" i="1"/>
  <c r="J81" i="1"/>
  <c r="I81" i="1"/>
  <c r="M81" i="1" s="1"/>
  <c r="H81" i="1"/>
  <c r="L81" i="1" s="1"/>
  <c r="K80" i="1"/>
  <c r="J80" i="1"/>
  <c r="I80" i="1"/>
  <c r="M80" i="1" s="1"/>
  <c r="H80" i="1"/>
  <c r="L80" i="1" s="1"/>
  <c r="K77" i="1"/>
  <c r="K78" i="1" s="1"/>
  <c r="J77" i="1"/>
  <c r="J78" i="1" s="1"/>
  <c r="I77" i="1"/>
  <c r="M77" i="1" s="1"/>
  <c r="M78" i="1" s="1"/>
  <c r="N78" i="1" s="1"/>
  <c r="H77" i="1"/>
  <c r="L77" i="1" s="1"/>
  <c r="L78" i="1" s="1"/>
  <c r="K74" i="1"/>
  <c r="J74" i="1"/>
  <c r="I74" i="1"/>
  <c r="M74" i="1" s="1"/>
  <c r="H74" i="1"/>
  <c r="L74" i="1" s="1"/>
  <c r="K73" i="1"/>
  <c r="J73" i="1"/>
  <c r="I73" i="1"/>
  <c r="M73" i="1" s="1"/>
  <c r="H73" i="1"/>
  <c r="L73" i="1" s="1"/>
  <c r="K70" i="1"/>
  <c r="J70" i="1"/>
  <c r="I70" i="1"/>
  <c r="M70" i="1" s="1"/>
  <c r="L70" i="1"/>
  <c r="L69" i="1"/>
  <c r="K69" i="1"/>
  <c r="J69" i="1"/>
  <c r="I69" i="1"/>
  <c r="M69" i="1" s="1"/>
  <c r="K68" i="1"/>
  <c r="J68" i="1"/>
  <c r="I68" i="1"/>
  <c r="M68" i="1" s="1"/>
  <c r="L68" i="1"/>
  <c r="L67" i="1"/>
  <c r="K67" i="1"/>
  <c r="J67" i="1"/>
  <c r="I67" i="1"/>
  <c r="M67" i="1" s="1"/>
  <c r="K66" i="1"/>
  <c r="J66" i="1"/>
  <c r="I66" i="1"/>
  <c r="M66" i="1" s="1"/>
  <c r="L66" i="1"/>
  <c r="K63" i="1"/>
  <c r="J63" i="1"/>
  <c r="I63" i="1"/>
  <c r="M63" i="1" s="1"/>
  <c r="H63" i="1"/>
  <c r="L63" i="1" s="1"/>
  <c r="K62" i="1"/>
  <c r="J62" i="1"/>
  <c r="I62" i="1"/>
  <c r="M62" i="1" s="1"/>
  <c r="H62" i="1"/>
  <c r="L62" i="1" s="1"/>
  <c r="K61" i="1"/>
  <c r="J61" i="1"/>
  <c r="I61" i="1"/>
  <c r="M61" i="1" s="1"/>
  <c r="H61" i="1"/>
  <c r="L61" i="1" s="1"/>
  <c r="K58" i="1"/>
  <c r="K59" i="1" s="1"/>
  <c r="J58" i="1"/>
  <c r="J59" i="1" s="1"/>
  <c r="I58" i="1"/>
  <c r="M58" i="1" s="1"/>
  <c r="M59" i="1" s="1"/>
  <c r="N59" i="1" s="1"/>
  <c r="H58" i="1"/>
  <c r="L58" i="1" s="1"/>
  <c r="L59" i="1" s="1"/>
  <c r="K55" i="1"/>
  <c r="J55" i="1"/>
  <c r="I55" i="1"/>
  <c r="M55" i="1" s="1"/>
  <c r="H55" i="1"/>
  <c r="L55" i="1" s="1"/>
  <c r="K54" i="1"/>
  <c r="J54" i="1"/>
  <c r="I54" i="1"/>
  <c r="M54" i="1" s="1"/>
  <c r="H54" i="1"/>
  <c r="L54" i="1" s="1"/>
  <c r="K53" i="1"/>
  <c r="J53" i="1"/>
  <c r="I53" i="1"/>
  <c r="M53" i="1" s="1"/>
  <c r="H53" i="1"/>
  <c r="L53" i="1" s="1"/>
  <c r="K50" i="1"/>
  <c r="J50" i="1"/>
  <c r="I50" i="1"/>
  <c r="M50" i="1" s="1"/>
  <c r="H50" i="1"/>
  <c r="L50" i="1" s="1"/>
  <c r="K49" i="1"/>
  <c r="J49" i="1"/>
  <c r="I49" i="1"/>
  <c r="M49" i="1" s="1"/>
  <c r="H49" i="1"/>
  <c r="L49" i="1" s="1"/>
  <c r="K48" i="1"/>
  <c r="J48" i="1"/>
  <c r="I48" i="1"/>
  <c r="M48" i="1" s="1"/>
  <c r="H48" i="1"/>
  <c r="L48" i="1" s="1"/>
  <c r="K47" i="1"/>
  <c r="J47" i="1"/>
  <c r="I47" i="1"/>
  <c r="M47" i="1" s="1"/>
  <c r="H47" i="1"/>
  <c r="L47" i="1" s="1"/>
  <c r="K46" i="1"/>
  <c r="J46" i="1"/>
  <c r="I46" i="1"/>
  <c r="M46" i="1" s="1"/>
  <c r="H46" i="1"/>
  <c r="L46" i="1" s="1"/>
  <c r="K45" i="1"/>
  <c r="J45" i="1"/>
  <c r="I45" i="1"/>
  <c r="M45" i="1" s="1"/>
  <c r="H45" i="1"/>
  <c r="L45" i="1" s="1"/>
  <c r="K44" i="1"/>
  <c r="J44" i="1"/>
  <c r="I44" i="1"/>
  <c r="M44" i="1" s="1"/>
  <c r="H44" i="1"/>
  <c r="L44" i="1" s="1"/>
  <c r="L43" i="1"/>
  <c r="K43" i="1"/>
  <c r="J43" i="1"/>
  <c r="I43" i="1"/>
  <c r="M43" i="1" s="1"/>
  <c r="K40" i="1"/>
  <c r="K41" i="1" s="1"/>
  <c r="J40" i="1"/>
  <c r="J41" i="1" s="1"/>
  <c r="I40" i="1"/>
  <c r="M40" i="1" s="1"/>
  <c r="M41" i="1" s="1"/>
  <c r="N41" i="1" s="1"/>
  <c r="H40" i="1"/>
  <c r="L40" i="1" s="1"/>
  <c r="L41" i="1" s="1"/>
  <c r="K37" i="1"/>
  <c r="J37" i="1"/>
  <c r="I37" i="1"/>
  <c r="M37" i="1" s="1"/>
  <c r="H37" i="1"/>
  <c r="L37" i="1" s="1"/>
  <c r="K36" i="1"/>
  <c r="J36" i="1"/>
  <c r="I36" i="1"/>
  <c r="M36" i="1" s="1"/>
  <c r="H36" i="1"/>
  <c r="L36" i="1" s="1"/>
  <c r="A36" i="1"/>
  <c r="K35" i="1"/>
  <c r="J35" i="1"/>
  <c r="I35" i="1"/>
  <c r="M35" i="1" s="1"/>
  <c r="H35" i="1"/>
  <c r="L35" i="1" s="1"/>
  <c r="K32" i="1"/>
  <c r="J32" i="1"/>
  <c r="I32" i="1"/>
  <c r="M32" i="1" s="1"/>
  <c r="H32" i="1"/>
  <c r="L32" i="1" s="1"/>
  <c r="K31" i="1"/>
  <c r="J31" i="1"/>
  <c r="I31" i="1"/>
  <c r="M31" i="1" s="1"/>
  <c r="H31" i="1"/>
  <c r="L31" i="1" s="1"/>
  <c r="K30" i="1"/>
  <c r="J30" i="1"/>
  <c r="I30" i="1"/>
  <c r="M30" i="1" s="1"/>
  <c r="H30" i="1"/>
  <c r="L30" i="1" s="1"/>
  <c r="K27" i="1"/>
  <c r="J27" i="1"/>
  <c r="I27" i="1"/>
  <c r="M27" i="1" s="1"/>
  <c r="H27" i="1"/>
  <c r="L27" i="1" s="1"/>
  <c r="K26" i="1"/>
  <c r="J26" i="1"/>
  <c r="I26" i="1"/>
  <c r="M26" i="1" s="1"/>
  <c r="H26" i="1"/>
  <c r="L26" i="1" s="1"/>
  <c r="K25" i="1"/>
  <c r="J25" i="1"/>
  <c r="I25" i="1"/>
  <c r="M25" i="1" s="1"/>
  <c r="H25" i="1"/>
  <c r="L25" i="1" s="1"/>
  <c r="K22" i="1"/>
  <c r="J22" i="1"/>
  <c r="I22" i="1"/>
  <c r="M22" i="1" s="1"/>
  <c r="H22" i="1"/>
  <c r="L22" i="1" s="1"/>
  <c r="K21" i="1"/>
  <c r="J21" i="1"/>
  <c r="I21" i="1"/>
  <c r="M21" i="1" s="1"/>
  <c r="H21" i="1"/>
  <c r="L21" i="1" s="1"/>
  <c r="K20" i="1"/>
  <c r="J20" i="1"/>
  <c r="I20" i="1"/>
  <c r="M20" i="1" s="1"/>
  <c r="H20" i="1"/>
  <c r="L20" i="1" s="1"/>
  <c r="L17" i="1"/>
  <c r="L18" i="1" s="1"/>
  <c r="K17" i="1"/>
  <c r="K18" i="1" s="1"/>
  <c r="J17" i="1"/>
  <c r="J18" i="1" s="1"/>
  <c r="I17" i="1"/>
  <c r="M17" i="1" s="1"/>
  <c r="M18" i="1" s="1"/>
  <c r="N18" i="1" s="1"/>
  <c r="K14" i="1"/>
  <c r="J14" i="1"/>
  <c r="I14" i="1"/>
  <c r="M14" i="1" s="1"/>
  <c r="H14" i="1"/>
  <c r="L14" i="1" s="1"/>
  <c r="K13" i="1"/>
  <c r="J13" i="1"/>
  <c r="I13" i="1"/>
  <c r="M13" i="1" s="1"/>
  <c r="H13" i="1"/>
  <c r="L13" i="1" s="1"/>
  <c r="K12" i="1"/>
  <c r="J12" i="1"/>
  <c r="I12" i="1"/>
  <c r="M12" i="1" s="1"/>
  <c r="H12" i="1"/>
  <c r="L12" i="1" s="1"/>
  <c r="K11" i="1"/>
  <c r="J11" i="1"/>
  <c r="I11" i="1"/>
  <c r="M11" i="1" s="1"/>
  <c r="H11" i="1"/>
  <c r="L11" i="1" s="1"/>
  <c r="K10" i="1"/>
  <c r="J10" i="1"/>
  <c r="I10" i="1"/>
  <c r="M10" i="1" s="1"/>
  <c r="H10" i="1"/>
  <c r="L10" i="1" s="1"/>
  <c r="K9" i="1"/>
  <c r="J9" i="1"/>
  <c r="I9" i="1"/>
  <c r="M9" i="1" s="1"/>
  <c r="H9" i="1"/>
  <c r="L9" i="1" s="1"/>
  <c r="K8" i="1"/>
  <c r="J8" i="1"/>
  <c r="I8" i="1"/>
  <c r="M8" i="1" s="1"/>
  <c r="H8" i="1"/>
  <c r="L8" i="1" s="1"/>
  <c r="K7" i="1"/>
  <c r="J7" i="1"/>
  <c r="I7" i="1"/>
  <c r="M7" i="1" s="1"/>
  <c r="H7" i="1"/>
  <c r="L7" i="1" s="1"/>
  <c r="A7" i="1"/>
  <c r="A8" i="1" s="1"/>
  <c r="A9" i="1" s="1"/>
  <c r="A10" i="1" s="1"/>
  <c r="A11" i="1" s="1"/>
  <c r="A12" i="1" s="1"/>
  <c r="A13" i="1" s="1"/>
  <c r="A14" i="1" s="1"/>
  <c r="K6" i="1"/>
  <c r="J6" i="1"/>
  <c r="I6" i="1"/>
  <c r="M6" i="1" s="1"/>
  <c r="H6" i="1"/>
  <c r="L6" i="1" s="1"/>
  <c r="N130" i="1" l="1"/>
  <c r="K106" i="1"/>
  <c r="L106" i="1"/>
  <c r="J106" i="1"/>
  <c r="M106" i="1"/>
  <c r="L124" i="1"/>
  <c r="K28" i="1"/>
  <c r="J51" i="1"/>
  <c r="K64" i="1"/>
  <c r="K96" i="1"/>
  <c r="K75" i="1"/>
  <c r="J28" i="1"/>
  <c r="L38" i="1"/>
  <c r="J64" i="1"/>
  <c r="J96" i="1"/>
  <c r="M124" i="1"/>
  <c r="N124" i="1" s="1"/>
  <c r="K71" i="1"/>
  <c r="L28" i="1"/>
  <c r="M38" i="1"/>
  <c r="N38" i="1" s="1"/>
  <c r="J38" i="1"/>
  <c r="K51" i="1"/>
  <c r="J83" i="1"/>
  <c r="K38" i="1"/>
  <c r="L51" i="1"/>
  <c r="K83" i="1"/>
  <c r="K90" i="1"/>
  <c r="J90" i="1"/>
  <c r="L83" i="1"/>
  <c r="K56" i="1"/>
  <c r="L56" i="1"/>
  <c r="J56" i="1"/>
  <c r="M56" i="1"/>
  <c r="K33" i="1"/>
  <c r="L33" i="1"/>
  <c r="J33" i="1"/>
  <c r="M23" i="1"/>
  <c r="K23" i="1"/>
  <c r="L23" i="1"/>
  <c r="J23" i="1"/>
  <c r="J15" i="1"/>
  <c r="M15" i="1"/>
  <c r="K15" i="1"/>
  <c r="J75" i="1"/>
  <c r="L75" i="1"/>
  <c r="M64" i="1"/>
  <c r="J71" i="1"/>
  <c r="L71" i="1"/>
  <c r="M51" i="1"/>
  <c r="N51" i="1" s="1"/>
  <c r="M33" i="1"/>
  <c r="M83" i="1"/>
  <c r="M71" i="1"/>
  <c r="N71" i="1" s="1"/>
  <c r="M28" i="1"/>
  <c r="L96" i="1"/>
  <c r="M90" i="1"/>
  <c r="L90" i="1"/>
  <c r="L64" i="1"/>
  <c r="M75" i="1"/>
  <c r="N75" i="1" s="1"/>
  <c r="L15" i="1"/>
  <c r="M96" i="1"/>
  <c r="N96" i="1" s="1"/>
</calcChain>
</file>

<file path=xl/sharedStrings.xml><?xml version="1.0" encoding="utf-8"?>
<sst xmlns="http://schemas.openxmlformats.org/spreadsheetml/2006/main" count="265" uniqueCount="169">
  <si>
    <t>Nr. crt.</t>
  </si>
  <si>
    <t xml:space="preserve">Denumire produs </t>
  </si>
  <si>
    <t>COD CPV</t>
  </si>
  <si>
    <t>U.M</t>
  </si>
  <si>
    <t>Pret unitar Lei (fara TVA)</t>
  </si>
  <si>
    <t>LOTUL NR. 1 SERINGI, ACE SERINGA, TRUSA PERFUZIE</t>
  </si>
  <si>
    <t>Seringa 2ml cu ac</t>
  </si>
  <si>
    <t>buc</t>
  </si>
  <si>
    <t>Seringa 5ml cu ac</t>
  </si>
  <si>
    <t>Seringa 10 ml cu ac</t>
  </si>
  <si>
    <t xml:space="preserve">Seringa 20 ml cu ac </t>
  </si>
  <si>
    <t xml:space="preserve">Seringa 50ml cu ac </t>
  </si>
  <si>
    <t>Seringa 50-60ml  tip GUYON</t>
  </si>
  <si>
    <t>Seringa insulina</t>
  </si>
  <si>
    <t xml:space="preserve">Ace seringi </t>
  </si>
  <si>
    <t xml:space="preserve">Trusa perfuzie </t>
  </si>
  <si>
    <t>TOTAL  LOT  1</t>
  </si>
  <si>
    <t>LOTUL NR. 2 TRUSA PENTRU INJECTOMAT AGILIA</t>
  </si>
  <si>
    <t>Trusa perfuzie Agilia</t>
  </si>
  <si>
    <t>TOTAL  LOT  2</t>
  </si>
  <si>
    <t>LOTUL NR. 3  DISPOZITIVE PENTRU  SOLUTII PERFUZABILE</t>
  </si>
  <si>
    <t xml:space="preserve">Mini-spike </t>
  </si>
  <si>
    <t>Transofix</t>
  </si>
  <si>
    <t>Prelungitor injectomat</t>
  </si>
  <si>
    <t>TOTAL  LOT  3</t>
  </si>
  <si>
    <t>LOTUL NR. 4 FESI GIPSATE - 10, 15, 20 cm</t>
  </si>
  <si>
    <t>Fesi gipsate 10cm x 2,7m sau 3m</t>
  </si>
  <si>
    <t>Fesi gipsate 15 cm x 2,7m sau 3m</t>
  </si>
  <si>
    <t>Fesi gipsate 20 cm x 2,7m sau 3m</t>
  </si>
  <si>
    <t>TOTAL  LOT  4</t>
  </si>
  <si>
    <t>LOTUL NR. 5 VATA ORTOPEDICA</t>
  </si>
  <si>
    <t xml:space="preserve">Vata ortopedica 6cm x 2,7 sau 3m </t>
  </si>
  <si>
    <t>Vata ortopedica 10cm x 2,7m sau 3m</t>
  </si>
  <si>
    <t xml:space="preserve">Vata ortopedica 15cm x 2,7 sau  3m </t>
  </si>
  <si>
    <t>TOTAL  LOT 5</t>
  </si>
  <si>
    <t xml:space="preserve">LOTUL NR. 6 MANUSI CHIRURGICALE SI DE EXAMINARE </t>
  </si>
  <si>
    <t>Manusi examinare nitril</t>
  </si>
  <si>
    <t>Manusi chirurgicale din latex  usor pudrate</t>
  </si>
  <si>
    <t>per</t>
  </si>
  <si>
    <t>Manusi chirurgicale din latex, FARA pudra</t>
  </si>
  <si>
    <t>TOTAL  LOT  6</t>
  </si>
  <si>
    <t>LOTUL NR. 7 SERINGA NUTRITIE  ENTERALA 5 ml</t>
  </si>
  <si>
    <t>Seringa nutritie enterala 5 ml</t>
  </si>
  <si>
    <t>TOTAL  LOT  7</t>
  </si>
  <si>
    <t xml:space="preserve">LOTUL NR. 8 HALATE si CAMPURI CHIRURGICALE STERILE </t>
  </si>
  <si>
    <t>Halat chirurgical steril</t>
  </si>
  <si>
    <t>Set campuri chirurgicale pediatrice</t>
  </si>
  <si>
    <t>set</t>
  </si>
  <si>
    <t>Camp chirurgical 100 x 150 cm</t>
  </si>
  <si>
    <t xml:space="preserve">Camp chirurgical 150 x 175 cm </t>
  </si>
  <si>
    <t xml:space="preserve">Camp chirurgical 50 x 60 cm </t>
  </si>
  <si>
    <t>Camp chirurgical 150X200cm cu fanta in,,U”</t>
  </si>
  <si>
    <t>Stochineta</t>
  </si>
  <si>
    <t>TOTAL  LOT  8</t>
  </si>
  <si>
    <t>LOTUL NR. 9 MASCA OXIGEN</t>
  </si>
  <si>
    <t>Masca oxigen simpla pentru sugari,  copii si  adulti</t>
  </si>
  <si>
    <t>Masca oxigen cu sac rezervor  pentru copii si adulti</t>
  </si>
  <si>
    <t>Masca oxigen cu nebulizator  pentru copii si adulti</t>
  </si>
  <si>
    <t>TOTAL  LOT  9</t>
  </si>
  <si>
    <t>LOTUL NR. 10 MASCA LARINGIANA I-GEL</t>
  </si>
  <si>
    <t>Masca laringiana I-GEL  CH 1; 1,5: 2; 2,5; 3; 4; 5.</t>
  </si>
  <si>
    <t>TOTAL  LOT  10</t>
  </si>
  <si>
    <t>LOTUL NR. 11 DISPOZITIVE CATETIZARE ARTERIALA / VENOASA</t>
  </si>
  <si>
    <t xml:space="preserve">Set cateter venos central cu un singur lumen, 22G </t>
  </si>
  <si>
    <t xml:space="preserve">Dop/capacel pentru cateter venos </t>
  </si>
  <si>
    <t>TOTAL LOT 11</t>
  </si>
  <si>
    <t>LOTUL NR. 12  SET CATETER VENOS CENTRAL</t>
  </si>
  <si>
    <t>Set cateter venos central cu dublu lumen, 4F, 8cm</t>
  </si>
  <si>
    <t>Set cateter venos central cu dublu lumen, 4F, 13cm</t>
  </si>
  <si>
    <t>Set cateter venos central cu dublu lumen, 5F , 8cm</t>
  </si>
  <si>
    <t>Set cateter venos central cu dublu lumen, 5F , 13cm</t>
  </si>
  <si>
    <t>Set cateter venos central cu dublu lumen, 5F , 20cm</t>
  </si>
  <si>
    <t>TOTAL  LOT  12</t>
  </si>
  <si>
    <t xml:space="preserve">Circuit anestezie pediatric, de unica folosinta </t>
  </si>
  <si>
    <t xml:space="preserve">Circuit anestezie adult, de unica folosinta </t>
  </si>
  <si>
    <t>TOTAL  LOT  13</t>
  </si>
  <si>
    <t>TOTAL  LOT  14</t>
  </si>
  <si>
    <t>LOTUL NR 15 CONSUMABILE MEDICALE UF</t>
  </si>
  <si>
    <t>Tavita renala UF</t>
  </si>
  <si>
    <t>Role cearceaf hartie 50cm x 50m</t>
  </si>
  <si>
    <t>Role cearceaf hartie 60cm x 50m</t>
  </si>
  <si>
    <t>TOTAL  LOT  15</t>
  </si>
  <si>
    <t>LOTUL NR. 16 BANDAJ DE FIXARE AUTOADEZIV</t>
  </si>
  <si>
    <t>Bandaj elastic autoadeziv 4 cm x 20m/rola</t>
  </si>
  <si>
    <t xml:space="preserve">rola </t>
  </si>
  <si>
    <t>Bandaj elastic autoadeziv 6 cm x 20m/rola</t>
  </si>
  <si>
    <t>Bandaj elastic autoadeziv 8cm x 20m/rola</t>
  </si>
  <si>
    <t>Bandaj elastic autoadeziv 10cm x 20m/rola</t>
  </si>
  <si>
    <t>Bandaj elastic autoadeziv 12cm x 20m/rola</t>
  </si>
  <si>
    <t>TOTAL  LOT  16</t>
  </si>
  <si>
    <t xml:space="preserve">Set seringa 100ml </t>
  </si>
  <si>
    <t xml:space="preserve">Set seringa 200ml </t>
  </si>
  <si>
    <t xml:space="preserve">Tub conector cu valva </t>
  </si>
  <si>
    <t>Tub conector cu supape si camere picurare</t>
  </si>
  <si>
    <t>TOTAL  LOT  18</t>
  </si>
  <si>
    <t>Electrogel conductiv pentru EEG tip ECI - 1 bidon a 3780 g</t>
  </si>
  <si>
    <t>TOTAL  LOT  19</t>
  </si>
  <si>
    <t>TOTAL  LOT  20</t>
  </si>
  <si>
    <t>TOTAL  LOT  21</t>
  </si>
  <si>
    <t>TOTAL  LOT  22</t>
  </si>
  <si>
    <t>TOTAL  LOT  23</t>
  </si>
  <si>
    <t>TOTAL  LOT  24</t>
  </si>
  <si>
    <t>TOTAL  LOT  25</t>
  </si>
  <si>
    <t>TOTAL  LOT  26</t>
  </si>
  <si>
    <t>TOTAL  LOT  27</t>
  </si>
  <si>
    <t xml:space="preserve">Total general </t>
  </si>
  <si>
    <t>LOTUL NR. 14 COVOR / FOLII PODALE ADEZIVE</t>
  </si>
  <si>
    <t xml:space="preserve">COVOR / FOLII PODALE ADEZIVE </t>
  </si>
  <si>
    <t xml:space="preserve">Halat vizitator </t>
  </si>
  <si>
    <t>Masca chirurgicala uf</t>
  </si>
  <si>
    <t>Masca FFP2</t>
  </si>
  <si>
    <t>ROLA PVC PENTRU APARAT PROTECTIE INCALTAMINTE</t>
  </si>
  <si>
    <t>APASATOARE LIMBA / SPATULE LINGUALE  STERILE</t>
  </si>
  <si>
    <t>Bonete / Capeline uf</t>
  </si>
  <si>
    <t>Botosei uf</t>
  </si>
  <si>
    <t xml:space="preserve">Cateter/canula de acces intravenos periferic cu valva si port de injectare lateral
</t>
  </si>
  <si>
    <t>FILTRU FINAL / CAPSULA MICROFILTRANTA APA STERILA – utilizare minim 90 zile</t>
  </si>
  <si>
    <t>FILTRU FINAL / CAPSULA MICROFILTRANTA APA STERILA – utilizare minim 120 zile</t>
  </si>
  <si>
    <t>PERIE / BURETE CHIRURGICAL IMPREGNAT CU CLORHEXIDRINA 4%</t>
  </si>
  <si>
    <t xml:space="preserve">CEARCEAF UF / HUSA TARGA </t>
  </si>
  <si>
    <t xml:space="preserve">33141310-6  </t>
  </si>
  <si>
    <t xml:space="preserve">33141320-9  </t>
  </si>
  <si>
    <t xml:space="preserve">33194120-3 </t>
  </si>
  <si>
    <t>33194120-3</t>
  </si>
  <si>
    <t>33141113-4 </t>
  </si>
  <si>
    <t>33141115-9</t>
  </si>
  <si>
    <t xml:space="preserve">33141115-9 </t>
  </si>
  <si>
    <t xml:space="preserve">33141420-0 </t>
  </si>
  <si>
    <t xml:space="preserve">33199000-1 </t>
  </si>
  <si>
    <t xml:space="preserve">39518200-8 </t>
  </si>
  <si>
    <t xml:space="preserve"> 33157110-9   </t>
  </si>
  <si>
    <t xml:space="preserve">33171000-9   </t>
  </si>
  <si>
    <t xml:space="preserve">33141200-2   </t>
  </si>
  <si>
    <t>33141200-2  </t>
  </si>
  <si>
    <t xml:space="preserve">33141200 -2   </t>
  </si>
  <si>
    <t xml:space="preserve">33141200-2 </t>
  </si>
  <si>
    <t xml:space="preserve">33140000-3 </t>
  </si>
  <si>
    <t xml:space="preserve">33171000-9 </t>
  </si>
  <si>
    <t xml:space="preserve">33140000-3  </t>
  </si>
  <si>
    <t xml:space="preserve">33141111-1  </t>
  </si>
  <si>
    <t xml:space="preserve">33141310-6 </t>
  </si>
  <si>
    <t xml:space="preserve">42912310-8 </t>
  </si>
  <si>
    <t xml:space="preserve">33157700-2 </t>
  </si>
  <si>
    <t xml:space="preserve">39512300-7 </t>
  </si>
  <si>
    <t>BARBOTOR UF PREUMPLUT CU APA STERILA MIN 340 ML</t>
  </si>
  <si>
    <t>HUSA STERILA DE UNICA FOLOSINTA 65 x 130 CM</t>
  </si>
  <si>
    <t>Cantitate estimata / cel mai mic Ct. Subsecv.</t>
  </si>
  <si>
    <t>Cantitate  estimata / cel mai mare Ct. Subsecv.</t>
  </si>
  <si>
    <t xml:space="preserve">Valoare minima estimata / 24 luni AC (lei, fara TVA) </t>
  </si>
  <si>
    <t>Valoare maxima estimata / 24 luni AC (lei, fara TVA)</t>
  </si>
  <si>
    <t xml:space="preserve">Valoare estimata / cel mai mic Ct. Subsecv. (lei, fara TVA) </t>
  </si>
  <si>
    <t xml:space="preserve">Valoare estimata / cel mai mare Ct. Subsecv. (lei, fara TVA) </t>
  </si>
  <si>
    <t>Garantie de participare - maxim 1 % din valoarea estimata a celui mai mare ct subsec. (lei)</t>
  </si>
  <si>
    <t xml:space="preserve">Cantitate minima estimata / 24 luni   AC </t>
  </si>
  <si>
    <t>Cantitate maxima estimata / 24 luni   AC</t>
  </si>
  <si>
    <t>LOTUL NR. 13 CIRCUIT DE ANESTEZIE SI ACCESORII UF</t>
  </si>
  <si>
    <t>Camp chirurgical min 90-max 100 cm x 100 cm</t>
  </si>
  <si>
    <t>LOTUL NR. 17 CONSUMABILE PENTRU INJECTORUL NEMOTO</t>
  </si>
  <si>
    <t xml:space="preserve">LOTUL NR. 18 Electrogel conductiv pentru EEG tip ECI </t>
  </si>
  <si>
    <t xml:space="preserve">LOTUL NR. 19 ECHIPAMENTE DE PROTECTIE </t>
  </si>
  <si>
    <t>LOTUL NR. 20 ROLA PVC PENTRU APARAT PROTECTIE INCALTAMINTE</t>
  </si>
  <si>
    <t>LOTUL NR. 21 FILTRU FINAL / CAPSULA MICROFILTRANTA APA STERILA – utilizare minim 90 zile</t>
  </si>
  <si>
    <t>LOTUL NR. 22 FILTRU FINAL / CAPSULA MICROFILTRANTA APA STERILA – utilizare minim 120 zile</t>
  </si>
  <si>
    <t>LOTUL NR. 23 PERIE / BURETE CHIRURGICAL IMPREGNAT CU CLORHEXIDRINA 4%</t>
  </si>
  <si>
    <t xml:space="preserve">LOTUL NR. 24 BARBOTOR UF PREUMPLUT CU APA STERILA </t>
  </si>
  <si>
    <t>LOTUL NR. 25 APASATOARE LIMBA / SPATULE LINGUALE STERILE</t>
  </si>
  <si>
    <t>TOTAL  LOT  17</t>
  </si>
  <si>
    <t xml:space="preserve">LOTUL NR. 26 CEARCEAF UF / HUSA TARGA </t>
  </si>
  <si>
    <t>LOTUL NR. 27 HUSA STERILA DE UNICA FOLOSINTA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</si>
</sst>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CC00CC"/>
      <name val="Calibri"/>
      <family val="2"/>
      <scheme val="minor"/>
    </font>
    <font>
      <sz val="11"/>
      <color rgb="FFCC00CC"/>
      <name val="Calibri"/>
      <family val="2"/>
      <scheme val="minor"/>
    </font>
    <font>
      <b/>
      <sz val="9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/>
    </xf>
    <xf numFmtId="2" fontId="12" fillId="0" borderId="1" xfId="0" applyNumberFormat="1" applyFont="1" applyBorder="1" applyAlignment="1">
      <alignment horizontal="right" vertical="center" wrapText="1"/>
    </xf>
    <xf numFmtId="2" fontId="1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top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justify" vertical="top"/>
    </xf>
    <xf numFmtId="0" fontId="15" fillId="3" borderId="1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/>
    </xf>
    <xf numFmtId="4" fontId="14" fillId="3" borderId="1" xfId="0" applyNumberFormat="1" applyFont="1" applyFill="1" applyBorder="1" applyAlignment="1">
      <alignment vertical="top"/>
    </xf>
    <xf numFmtId="4" fontId="14" fillId="3" borderId="1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31"/>
  <sheetViews>
    <sheetView tabSelected="1" topLeftCell="A98" workbookViewId="0">
      <selection activeCell="M130" sqref="M130"/>
    </sheetView>
  </sheetViews>
  <sheetFormatPr defaultRowHeight="15" x14ac:dyDescent="0.25"/>
  <cols>
    <col min="1" max="1" width="4.42578125" style="3" customWidth="1"/>
    <col min="2" max="2" width="29.42578125" style="3" customWidth="1"/>
    <col min="3" max="3" width="11.140625" style="3" customWidth="1"/>
    <col min="4" max="4" width="7.42578125" style="3" customWidth="1"/>
    <col min="5" max="9" width="9.140625" style="3"/>
    <col min="10" max="10" width="10.28515625" style="3" customWidth="1"/>
    <col min="11" max="11" width="15.140625" style="3" customWidth="1"/>
    <col min="12" max="12" width="10.28515625" style="3" customWidth="1"/>
    <col min="13" max="13" width="10.5703125" style="3" customWidth="1"/>
    <col min="14" max="14" width="11" style="3" customWidth="1"/>
    <col min="15" max="16384" width="9.140625" style="3"/>
  </cols>
  <sheetData>
    <row r="4" spans="1:14" ht="96" x14ac:dyDescent="0.2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59" t="s">
        <v>153</v>
      </c>
      <c r="G4" s="59" t="s">
        <v>154</v>
      </c>
      <c r="H4" s="59" t="s">
        <v>146</v>
      </c>
      <c r="I4" s="59" t="s">
        <v>147</v>
      </c>
      <c r="J4" s="60" t="s">
        <v>148</v>
      </c>
      <c r="K4" s="61" t="s">
        <v>149</v>
      </c>
      <c r="L4" s="59" t="s">
        <v>150</v>
      </c>
      <c r="M4" s="59" t="s">
        <v>151</v>
      </c>
      <c r="N4" s="62" t="s">
        <v>152</v>
      </c>
    </row>
    <row r="5" spans="1:14" x14ac:dyDescent="0.25">
      <c r="A5" s="68" t="s">
        <v>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 x14ac:dyDescent="0.25">
      <c r="A6" s="8">
        <v>1</v>
      </c>
      <c r="B6" s="9" t="s">
        <v>6</v>
      </c>
      <c r="C6" s="10" t="s">
        <v>120</v>
      </c>
      <c r="D6" s="10" t="s">
        <v>7</v>
      </c>
      <c r="E6" s="64">
        <v>0.15</v>
      </c>
      <c r="F6" s="10">
        <v>30000</v>
      </c>
      <c r="G6" s="10">
        <v>150000</v>
      </c>
      <c r="H6" s="10">
        <f>F6/4</f>
        <v>7500</v>
      </c>
      <c r="I6" s="10">
        <f>G6/4</f>
        <v>37500</v>
      </c>
      <c r="J6" s="11">
        <f t="shared" ref="J6:J14" si="0">F6*E6</f>
        <v>4500</v>
      </c>
      <c r="K6" s="11">
        <f>G6*E6</f>
        <v>22500</v>
      </c>
      <c r="L6" s="11">
        <f>H6*E6</f>
        <v>1125</v>
      </c>
      <c r="M6" s="11">
        <f t="shared" ref="M6:M14" si="1">I6*E6</f>
        <v>5625</v>
      </c>
      <c r="N6" s="11"/>
    </row>
    <row r="7" spans="1:14" x14ac:dyDescent="0.25">
      <c r="A7" s="8">
        <f t="shared" ref="A7:A14" si="2">A6+1</f>
        <v>2</v>
      </c>
      <c r="B7" s="9" t="s">
        <v>8</v>
      </c>
      <c r="C7" s="10" t="s">
        <v>120</v>
      </c>
      <c r="D7" s="10" t="s">
        <v>7</v>
      </c>
      <c r="E7" s="64">
        <v>0.19</v>
      </c>
      <c r="F7" s="10">
        <v>30000</v>
      </c>
      <c r="G7" s="10">
        <v>250000</v>
      </c>
      <c r="H7" s="10">
        <f t="shared" ref="H7:I14" si="3">F7/4</f>
        <v>7500</v>
      </c>
      <c r="I7" s="10">
        <f t="shared" si="3"/>
        <v>62500</v>
      </c>
      <c r="J7" s="11">
        <f t="shared" si="0"/>
        <v>5700</v>
      </c>
      <c r="K7" s="11">
        <f t="shared" ref="K7:K14" si="4">G7*E7</f>
        <v>47500</v>
      </c>
      <c r="L7" s="11">
        <f t="shared" ref="L7:L14" si="5">H7*E7</f>
        <v>1425</v>
      </c>
      <c r="M7" s="11">
        <f t="shared" si="1"/>
        <v>11875</v>
      </c>
      <c r="N7" s="11"/>
    </row>
    <row r="8" spans="1:14" x14ac:dyDescent="0.25">
      <c r="A8" s="8">
        <f t="shared" si="2"/>
        <v>3</v>
      </c>
      <c r="B8" s="9" t="s">
        <v>9</v>
      </c>
      <c r="C8" s="10" t="s">
        <v>120</v>
      </c>
      <c r="D8" s="10" t="s">
        <v>7</v>
      </c>
      <c r="E8" s="64">
        <v>0.22</v>
      </c>
      <c r="F8" s="10">
        <v>30000</v>
      </c>
      <c r="G8" s="10">
        <v>300000</v>
      </c>
      <c r="H8" s="10">
        <f t="shared" si="3"/>
        <v>7500</v>
      </c>
      <c r="I8" s="10">
        <f t="shared" si="3"/>
        <v>75000</v>
      </c>
      <c r="J8" s="11">
        <f t="shared" si="0"/>
        <v>6600</v>
      </c>
      <c r="K8" s="11">
        <f t="shared" si="4"/>
        <v>66000</v>
      </c>
      <c r="L8" s="11">
        <f t="shared" si="5"/>
        <v>1650</v>
      </c>
      <c r="M8" s="11">
        <f t="shared" si="1"/>
        <v>16500</v>
      </c>
      <c r="N8" s="11"/>
    </row>
    <row r="9" spans="1:14" x14ac:dyDescent="0.25">
      <c r="A9" s="8">
        <f t="shared" si="2"/>
        <v>4</v>
      </c>
      <c r="B9" s="9" t="s">
        <v>10</v>
      </c>
      <c r="C9" s="10" t="s">
        <v>120</v>
      </c>
      <c r="D9" s="10" t="s">
        <v>7</v>
      </c>
      <c r="E9" s="64">
        <v>0.32</v>
      </c>
      <c r="F9" s="10">
        <v>8000</v>
      </c>
      <c r="G9" s="10">
        <v>80000</v>
      </c>
      <c r="H9" s="10">
        <f t="shared" si="3"/>
        <v>2000</v>
      </c>
      <c r="I9" s="10">
        <f t="shared" si="3"/>
        <v>20000</v>
      </c>
      <c r="J9" s="11">
        <f t="shared" si="0"/>
        <v>2560</v>
      </c>
      <c r="K9" s="11">
        <f t="shared" si="4"/>
        <v>25600</v>
      </c>
      <c r="L9" s="11">
        <f t="shared" si="5"/>
        <v>640</v>
      </c>
      <c r="M9" s="11">
        <f t="shared" si="1"/>
        <v>6400</v>
      </c>
      <c r="N9" s="11"/>
    </row>
    <row r="10" spans="1:14" x14ac:dyDescent="0.25">
      <c r="A10" s="8">
        <f t="shared" si="2"/>
        <v>5</v>
      </c>
      <c r="B10" s="9" t="s">
        <v>11</v>
      </c>
      <c r="C10" s="10" t="s">
        <v>120</v>
      </c>
      <c r="D10" s="10" t="s">
        <v>7</v>
      </c>
      <c r="E10" s="64">
        <v>0.8</v>
      </c>
      <c r="F10" s="10">
        <v>1000</v>
      </c>
      <c r="G10" s="10">
        <v>20000</v>
      </c>
      <c r="H10" s="10">
        <f t="shared" si="3"/>
        <v>250</v>
      </c>
      <c r="I10" s="10">
        <f t="shared" si="3"/>
        <v>5000</v>
      </c>
      <c r="J10" s="11">
        <f t="shared" si="0"/>
        <v>800</v>
      </c>
      <c r="K10" s="11">
        <f t="shared" si="4"/>
        <v>16000</v>
      </c>
      <c r="L10" s="11">
        <f t="shared" si="5"/>
        <v>200</v>
      </c>
      <c r="M10" s="11">
        <f t="shared" si="1"/>
        <v>4000</v>
      </c>
      <c r="N10" s="11"/>
    </row>
    <row r="11" spans="1:14" x14ac:dyDescent="0.25">
      <c r="A11" s="8">
        <f t="shared" si="2"/>
        <v>6</v>
      </c>
      <c r="B11" s="9" t="s">
        <v>12</v>
      </c>
      <c r="C11" s="10" t="s">
        <v>120</v>
      </c>
      <c r="D11" s="10" t="s">
        <v>7</v>
      </c>
      <c r="E11" s="64">
        <v>1.2</v>
      </c>
      <c r="F11" s="10">
        <v>240</v>
      </c>
      <c r="G11" s="10">
        <v>2600</v>
      </c>
      <c r="H11" s="10">
        <f t="shared" si="3"/>
        <v>60</v>
      </c>
      <c r="I11" s="10">
        <f t="shared" si="3"/>
        <v>650</v>
      </c>
      <c r="J11" s="11">
        <f t="shared" si="0"/>
        <v>288</v>
      </c>
      <c r="K11" s="11">
        <f t="shared" si="4"/>
        <v>3120</v>
      </c>
      <c r="L11" s="11">
        <f t="shared" si="5"/>
        <v>72</v>
      </c>
      <c r="M11" s="11">
        <f t="shared" si="1"/>
        <v>780</v>
      </c>
      <c r="N11" s="11"/>
    </row>
    <row r="12" spans="1:14" x14ac:dyDescent="0.25">
      <c r="A12" s="8">
        <f t="shared" si="2"/>
        <v>7</v>
      </c>
      <c r="B12" s="9" t="s">
        <v>13</v>
      </c>
      <c r="C12" s="10" t="s">
        <v>120</v>
      </c>
      <c r="D12" s="10" t="s">
        <v>7</v>
      </c>
      <c r="E12" s="65">
        <v>0.2</v>
      </c>
      <c r="F12" s="10">
        <v>4000</v>
      </c>
      <c r="G12" s="10">
        <v>20000</v>
      </c>
      <c r="H12" s="10">
        <f t="shared" si="3"/>
        <v>1000</v>
      </c>
      <c r="I12" s="10">
        <f t="shared" si="3"/>
        <v>5000</v>
      </c>
      <c r="J12" s="11">
        <f t="shared" si="0"/>
        <v>800</v>
      </c>
      <c r="K12" s="11">
        <f t="shared" si="4"/>
        <v>4000</v>
      </c>
      <c r="L12" s="11">
        <f t="shared" si="5"/>
        <v>200</v>
      </c>
      <c r="M12" s="11">
        <f t="shared" si="1"/>
        <v>1000</v>
      </c>
      <c r="N12" s="11"/>
    </row>
    <row r="13" spans="1:14" x14ac:dyDescent="0.25">
      <c r="A13" s="8">
        <f t="shared" si="2"/>
        <v>8</v>
      </c>
      <c r="B13" s="12" t="s">
        <v>14</v>
      </c>
      <c r="C13" s="10" t="s">
        <v>121</v>
      </c>
      <c r="D13" s="10" t="s">
        <v>7</v>
      </c>
      <c r="E13" s="64">
        <v>0.06</v>
      </c>
      <c r="F13" s="10">
        <v>20000</v>
      </c>
      <c r="G13" s="10">
        <v>60000</v>
      </c>
      <c r="H13" s="10">
        <f t="shared" si="3"/>
        <v>5000</v>
      </c>
      <c r="I13" s="10">
        <f t="shared" si="3"/>
        <v>15000</v>
      </c>
      <c r="J13" s="11">
        <f t="shared" si="0"/>
        <v>1200</v>
      </c>
      <c r="K13" s="11">
        <f t="shared" si="4"/>
        <v>3600</v>
      </c>
      <c r="L13" s="11">
        <f t="shared" si="5"/>
        <v>300</v>
      </c>
      <c r="M13" s="11">
        <f t="shared" si="1"/>
        <v>900</v>
      </c>
      <c r="N13" s="11"/>
    </row>
    <row r="14" spans="1:14" x14ac:dyDescent="0.25">
      <c r="A14" s="8">
        <f t="shared" si="2"/>
        <v>9</v>
      </c>
      <c r="B14" s="12" t="s">
        <v>15</v>
      </c>
      <c r="C14" s="13" t="s">
        <v>122</v>
      </c>
      <c r="D14" s="10" t="s">
        <v>7</v>
      </c>
      <c r="E14" s="64">
        <v>0.55000000000000004</v>
      </c>
      <c r="F14" s="10">
        <v>16000</v>
      </c>
      <c r="G14" s="10">
        <v>70000</v>
      </c>
      <c r="H14" s="10">
        <f t="shared" si="3"/>
        <v>4000</v>
      </c>
      <c r="I14" s="10">
        <f t="shared" si="3"/>
        <v>17500</v>
      </c>
      <c r="J14" s="11">
        <f t="shared" si="0"/>
        <v>8800</v>
      </c>
      <c r="K14" s="11">
        <f t="shared" si="4"/>
        <v>38500</v>
      </c>
      <c r="L14" s="11">
        <f t="shared" si="5"/>
        <v>2200</v>
      </c>
      <c r="M14" s="11">
        <f t="shared" si="1"/>
        <v>9625</v>
      </c>
      <c r="N14" s="11"/>
    </row>
    <row r="15" spans="1:14" x14ac:dyDescent="0.25">
      <c r="A15" s="14"/>
      <c r="B15" s="15" t="s">
        <v>16</v>
      </c>
      <c r="C15" s="16"/>
      <c r="D15" s="16"/>
      <c r="E15" s="17"/>
      <c r="F15" s="17"/>
      <c r="G15" s="17"/>
      <c r="H15" s="17"/>
      <c r="I15" s="17"/>
      <c r="J15" s="18">
        <f>SUM(J6:J14)</f>
        <v>31248</v>
      </c>
      <c r="K15" s="18">
        <f>SUM(K6:K14)</f>
        <v>226820</v>
      </c>
      <c r="L15" s="18">
        <f>SUM(L6:L14)</f>
        <v>7812</v>
      </c>
      <c r="M15" s="18">
        <f>SUM(M6:M14)</f>
        <v>56705</v>
      </c>
      <c r="N15" s="18">
        <v>567</v>
      </c>
    </row>
    <row r="16" spans="1:14" x14ac:dyDescent="0.25">
      <c r="A16" s="68" t="s">
        <v>17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</row>
    <row r="17" spans="1:14" ht="21.75" customHeight="1" x14ac:dyDescent="0.25">
      <c r="A17" s="8">
        <v>1</v>
      </c>
      <c r="B17" s="20" t="s">
        <v>18</v>
      </c>
      <c r="C17" s="21" t="s">
        <v>123</v>
      </c>
      <c r="D17" s="10" t="s">
        <v>7</v>
      </c>
      <c r="E17" s="64">
        <v>14</v>
      </c>
      <c r="F17" s="10">
        <v>1000</v>
      </c>
      <c r="G17" s="10">
        <v>4800</v>
      </c>
      <c r="H17" s="10">
        <v>250</v>
      </c>
      <c r="I17" s="10">
        <f>G17/4</f>
        <v>1200</v>
      </c>
      <c r="J17" s="11">
        <f>F17*E17</f>
        <v>14000</v>
      </c>
      <c r="K17" s="11">
        <f>G17*E17</f>
        <v>67200</v>
      </c>
      <c r="L17" s="11">
        <f>H17*E17</f>
        <v>3500</v>
      </c>
      <c r="M17" s="11">
        <f>I17*E17</f>
        <v>16800</v>
      </c>
      <c r="N17" s="11"/>
    </row>
    <row r="18" spans="1:14" x14ac:dyDescent="0.25">
      <c r="A18" s="22"/>
      <c r="B18" s="23" t="s">
        <v>19</v>
      </c>
      <c r="C18" s="24"/>
      <c r="D18" s="25"/>
      <c r="E18" s="25"/>
      <c r="F18" s="25"/>
      <c r="G18" s="25"/>
      <c r="H18" s="25"/>
      <c r="I18" s="25"/>
      <c r="J18" s="18">
        <f>J17</f>
        <v>14000</v>
      </c>
      <c r="K18" s="18">
        <f>K17</f>
        <v>67200</v>
      </c>
      <c r="L18" s="18">
        <f>L17</f>
        <v>3500</v>
      </c>
      <c r="M18" s="18">
        <f>M17</f>
        <v>16800</v>
      </c>
      <c r="N18" s="18">
        <f>M18*1%</f>
        <v>168</v>
      </c>
    </row>
    <row r="19" spans="1:14" x14ac:dyDescent="0.25">
      <c r="A19" s="68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</row>
    <row r="20" spans="1:14" ht="18" customHeight="1" x14ac:dyDescent="0.25">
      <c r="A20" s="26">
        <v>1</v>
      </c>
      <c r="B20" s="12" t="s">
        <v>21</v>
      </c>
      <c r="C20" s="10" t="s">
        <v>122</v>
      </c>
      <c r="D20" s="10" t="s">
        <v>7</v>
      </c>
      <c r="E20" s="64">
        <v>3.5</v>
      </c>
      <c r="F20" s="10">
        <v>2000</v>
      </c>
      <c r="G20" s="10">
        <v>24000</v>
      </c>
      <c r="H20" s="10">
        <f t="shared" ref="H20:I22" si="6">F20/4</f>
        <v>500</v>
      </c>
      <c r="I20" s="10">
        <f t="shared" si="6"/>
        <v>6000</v>
      </c>
      <c r="J20" s="11">
        <f>F20*E20</f>
        <v>7000</v>
      </c>
      <c r="K20" s="11">
        <f>G20*E20</f>
        <v>84000</v>
      </c>
      <c r="L20" s="11">
        <f>H20*E20</f>
        <v>1750</v>
      </c>
      <c r="M20" s="11">
        <f>I20*E20</f>
        <v>21000</v>
      </c>
      <c r="N20" s="11"/>
    </row>
    <row r="21" spans="1:14" x14ac:dyDescent="0.25">
      <c r="A21" s="26">
        <v>2</v>
      </c>
      <c r="B21" s="12" t="s">
        <v>22</v>
      </c>
      <c r="C21" s="10" t="s">
        <v>123</v>
      </c>
      <c r="D21" s="10" t="s">
        <v>7</v>
      </c>
      <c r="E21" s="64">
        <v>2.8</v>
      </c>
      <c r="F21" s="10">
        <v>500</v>
      </c>
      <c r="G21" s="10">
        <v>8000</v>
      </c>
      <c r="H21" s="10">
        <f t="shared" si="6"/>
        <v>125</v>
      </c>
      <c r="I21" s="10">
        <f t="shared" si="6"/>
        <v>2000</v>
      </c>
      <c r="J21" s="11">
        <f>F21*E21</f>
        <v>1400</v>
      </c>
      <c r="K21" s="11">
        <f>G21*E21</f>
        <v>22400</v>
      </c>
      <c r="L21" s="11">
        <f>H21*E21</f>
        <v>350</v>
      </c>
      <c r="M21" s="11">
        <f>I21*E21</f>
        <v>5600</v>
      </c>
      <c r="N21" s="11"/>
    </row>
    <row r="22" spans="1:14" ht="15.75" customHeight="1" x14ac:dyDescent="0.25">
      <c r="A22" s="8">
        <v>3</v>
      </c>
      <c r="B22" s="27" t="s">
        <v>23</v>
      </c>
      <c r="C22" s="21" t="s">
        <v>123</v>
      </c>
      <c r="D22" s="10" t="s">
        <v>7</v>
      </c>
      <c r="E22" s="64">
        <v>2.5</v>
      </c>
      <c r="F22" s="10">
        <v>2000</v>
      </c>
      <c r="G22" s="10">
        <v>25000</v>
      </c>
      <c r="H22" s="10">
        <f t="shared" si="6"/>
        <v>500</v>
      </c>
      <c r="I22" s="10">
        <f t="shared" si="6"/>
        <v>6250</v>
      </c>
      <c r="J22" s="11">
        <f>F22*E22</f>
        <v>5000</v>
      </c>
      <c r="K22" s="11">
        <f>G22*E22</f>
        <v>62500</v>
      </c>
      <c r="L22" s="11">
        <f>H22*E22</f>
        <v>1250</v>
      </c>
      <c r="M22" s="11">
        <f>I22*E22</f>
        <v>15625</v>
      </c>
      <c r="N22" s="11"/>
    </row>
    <row r="23" spans="1:14" x14ac:dyDescent="0.25">
      <c r="A23" s="5"/>
      <c r="B23" s="15" t="s">
        <v>24</v>
      </c>
      <c r="C23" s="17"/>
      <c r="D23" s="14"/>
      <c r="E23" s="17"/>
      <c r="F23" s="17"/>
      <c r="G23" s="17"/>
      <c r="H23" s="17"/>
      <c r="I23" s="17"/>
      <c r="J23" s="18">
        <f>SUM(J20:J22)</f>
        <v>13400</v>
      </c>
      <c r="K23" s="18">
        <f>SUM(K20:K22)</f>
        <v>168900</v>
      </c>
      <c r="L23" s="18">
        <f>SUM(L20:L22)</f>
        <v>3350</v>
      </c>
      <c r="M23" s="18">
        <f>SUM(M20:M22)</f>
        <v>42225</v>
      </c>
      <c r="N23" s="18">
        <v>422</v>
      </c>
    </row>
    <row r="24" spans="1:14" x14ac:dyDescent="0.25">
      <c r="A24" s="68" t="s">
        <v>25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70"/>
    </row>
    <row r="25" spans="1:14" x14ac:dyDescent="0.25">
      <c r="A25" s="8">
        <v>1</v>
      </c>
      <c r="B25" s="12" t="s">
        <v>26</v>
      </c>
      <c r="C25" s="10" t="s">
        <v>124</v>
      </c>
      <c r="D25" s="10" t="s">
        <v>7</v>
      </c>
      <c r="E25" s="64">
        <v>1.8</v>
      </c>
      <c r="F25" s="10">
        <v>1000</v>
      </c>
      <c r="G25" s="10">
        <v>4000</v>
      </c>
      <c r="H25" s="10">
        <f t="shared" ref="H25:I27" si="7">F25/4</f>
        <v>250</v>
      </c>
      <c r="I25" s="10">
        <f t="shared" si="7"/>
        <v>1000</v>
      </c>
      <c r="J25" s="11">
        <f>F25*E25</f>
        <v>1800</v>
      </c>
      <c r="K25" s="11">
        <f>G25*E25</f>
        <v>7200</v>
      </c>
      <c r="L25" s="11">
        <f>H25*E25</f>
        <v>450</v>
      </c>
      <c r="M25" s="11">
        <f>I25*E25</f>
        <v>1800</v>
      </c>
      <c r="N25" s="11"/>
    </row>
    <row r="26" spans="1:14" x14ac:dyDescent="0.25">
      <c r="A26" s="8">
        <v>2</v>
      </c>
      <c r="B26" s="12" t="s">
        <v>27</v>
      </c>
      <c r="C26" s="10" t="s">
        <v>124</v>
      </c>
      <c r="D26" s="10" t="s">
        <v>7</v>
      </c>
      <c r="E26" s="64">
        <v>2.5</v>
      </c>
      <c r="F26" s="10">
        <v>2000</v>
      </c>
      <c r="G26" s="10">
        <v>5000</v>
      </c>
      <c r="H26" s="10">
        <f t="shared" si="7"/>
        <v>500</v>
      </c>
      <c r="I26" s="10">
        <f t="shared" si="7"/>
        <v>1250</v>
      </c>
      <c r="J26" s="11">
        <f>F26*E26</f>
        <v>5000</v>
      </c>
      <c r="K26" s="11">
        <f>G26*E26</f>
        <v>12500</v>
      </c>
      <c r="L26" s="11">
        <f>H26*E26</f>
        <v>1250</v>
      </c>
      <c r="M26" s="11">
        <f>I26*E26</f>
        <v>3125</v>
      </c>
      <c r="N26" s="11"/>
    </row>
    <row r="27" spans="1:14" x14ac:dyDescent="0.25">
      <c r="A27" s="8">
        <v>3</v>
      </c>
      <c r="B27" s="12" t="s">
        <v>28</v>
      </c>
      <c r="C27" s="10" t="s">
        <v>124</v>
      </c>
      <c r="D27" s="10" t="s">
        <v>7</v>
      </c>
      <c r="E27" s="64">
        <v>3</v>
      </c>
      <c r="F27" s="10">
        <v>1000</v>
      </c>
      <c r="G27" s="10">
        <v>4000</v>
      </c>
      <c r="H27" s="10">
        <f t="shared" si="7"/>
        <v>250</v>
      </c>
      <c r="I27" s="10">
        <f t="shared" si="7"/>
        <v>1000</v>
      </c>
      <c r="J27" s="11">
        <f>F27*E27</f>
        <v>3000</v>
      </c>
      <c r="K27" s="11">
        <f>G27*E27</f>
        <v>12000</v>
      </c>
      <c r="L27" s="11">
        <f>H27*E27</f>
        <v>750</v>
      </c>
      <c r="M27" s="11">
        <f>I27*E27</f>
        <v>3000</v>
      </c>
      <c r="N27" s="11"/>
    </row>
    <row r="28" spans="1:14" x14ac:dyDescent="0.25">
      <c r="A28" s="28"/>
      <c r="B28" s="15" t="s">
        <v>29</v>
      </c>
      <c r="C28" s="17"/>
      <c r="D28" s="17"/>
      <c r="E28" s="17"/>
      <c r="F28" s="17"/>
      <c r="G28" s="17"/>
      <c r="H28" s="17"/>
      <c r="I28" s="17"/>
      <c r="J28" s="18">
        <f>SUM(J25:J27)</f>
        <v>9800</v>
      </c>
      <c r="K28" s="18">
        <f>SUM(K25:K27)</f>
        <v>31700</v>
      </c>
      <c r="L28" s="18">
        <f>SUM(L25:L27)</f>
        <v>2450</v>
      </c>
      <c r="M28" s="18">
        <f>SUM(M25:M27)</f>
        <v>7925</v>
      </c>
      <c r="N28" s="18">
        <v>79</v>
      </c>
    </row>
    <row r="29" spans="1:14" x14ac:dyDescent="0.25">
      <c r="A29" s="68" t="s">
        <v>30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70"/>
    </row>
    <row r="30" spans="1:14" ht="15" customHeight="1" x14ac:dyDescent="0.25">
      <c r="A30" s="8">
        <v>1</v>
      </c>
      <c r="B30" s="12" t="s">
        <v>31</v>
      </c>
      <c r="C30" s="30" t="s">
        <v>125</v>
      </c>
      <c r="D30" s="10" t="s">
        <v>7</v>
      </c>
      <c r="E30" s="64">
        <v>0.8</v>
      </c>
      <c r="F30" s="10">
        <v>600</v>
      </c>
      <c r="G30" s="10">
        <v>1600</v>
      </c>
      <c r="H30" s="10">
        <f t="shared" ref="H30:I32" si="8">F30/4</f>
        <v>150</v>
      </c>
      <c r="I30" s="10">
        <f t="shared" si="8"/>
        <v>400</v>
      </c>
      <c r="J30" s="11">
        <f>F30*E30</f>
        <v>480</v>
      </c>
      <c r="K30" s="11">
        <f>G30*E30</f>
        <v>1280</v>
      </c>
      <c r="L30" s="11">
        <f>H30*E30</f>
        <v>120</v>
      </c>
      <c r="M30" s="11">
        <f>I30*E30</f>
        <v>320</v>
      </c>
      <c r="N30" s="11"/>
    </row>
    <row r="31" spans="1:14" ht="16.5" customHeight="1" x14ac:dyDescent="0.25">
      <c r="A31" s="8">
        <v>2</v>
      </c>
      <c r="B31" s="12" t="s">
        <v>32</v>
      </c>
      <c r="C31" s="30" t="s">
        <v>126</v>
      </c>
      <c r="D31" s="10" t="s">
        <v>7</v>
      </c>
      <c r="E31" s="64">
        <v>1</v>
      </c>
      <c r="F31" s="10">
        <v>2400</v>
      </c>
      <c r="G31" s="10">
        <v>4800</v>
      </c>
      <c r="H31" s="10">
        <f t="shared" si="8"/>
        <v>600</v>
      </c>
      <c r="I31" s="10">
        <f t="shared" si="8"/>
        <v>1200</v>
      </c>
      <c r="J31" s="11">
        <f>F31*E31</f>
        <v>2400</v>
      </c>
      <c r="K31" s="11">
        <f>G31*E31</f>
        <v>4800</v>
      </c>
      <c r="L31" s="11">
        <f>H31*E31</f>
        <v>600</v>
      </c>
      <c r="M31" s="11">
        <f>I31*E31</f>
        <v>1200</v>
      </c>
      <c r="N31" s="11"/>
    </row>
    <row r="32" spans="1:14" ht="15" customHeight="1" x14ac:dyDescent="0.25">
      <c r="A32" s="8">
        <v>3</v>
      </c>
      <c r="B32" s="12" t="s">
        <v>33</v>
      </c>
      <c r="C32" s="30" t="s">
        <v>126</v>
      </c>
      <c r="D32" s="10" t="s">
        <v>7</v>
      </c>
      <c r="E32" s="64">
        <v>1.5</v>
      </c>
      <c r="F32" s="10">
        <v>1200</v>
      </c>
      <c r="G32" s="10">
        <v>2400</v>
      </c>
      <c r="H32" s="10">
        <f t="shared" si="8"/>
        <v>300</v>
      </c>
      <c r="I32" s="10">
        <f t="shared" si="8"/>
        <v>600</v>
      </c>
      <c r="J32" s="11">
        <f>F32*E32</f>
        <v>1800</v>
      </c>
      <c r="K32" s="11">
        <f>G32*E32</f>
        <v>3600</v>
      </c>
      <c r="L32" s="11">
        <f>H32*E32</f>
        <v>450</v>
      </c>
      <c r="M32" s="11">
        <f>I32*E32</f>
        <v>900</v>
      </c>
      <c r="N32" s="11"/>
    </row>
    <row r="33" spans="1:14" x14ac:dyDescent="0.25">
      <c r="A33" s="5"/>
      <c r="B33" s="15" t="s">
        <v>34</v>
      </c>
      <c r="C33" s="17"/>
      <c r="D33" s="17"/>
      <c r="E33" s="17"/>
      <c r="F33" s="17"/>
      <c r="G33" s="17"/>
      <c r="H33" s="17"/>
      <c r="I33" s="17"/>
      <c r="J33" s="18">
        <f>SUM(J30:J32)</f>
        <v>4680</v>
      </c>
      <c r="K33" s="18">
        <f>SUM(K30:K32)</f>
        <v>9680</v>
      </c>
      <c r="L33" s="18">
        <f>SUM(L30:L32)</f>
        <v>1170</v>
      </c>
      <c r="M33" s="18">
        <f>SUM(M30:M32)</f>
        <v>2420</v>
      </c>
      <c r="N33" s="18">
        <v>24</v>
      </c>
    </row>
    <row r="34" spans="1:14" x14ac:dyDescent="0.25">
      <c r="A34" s="68" t="s">
        <v>35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</row>
    <row r="35" spans="1:14" x14ac:dyDescent="0.25">
      <c r="A35" s="8">
        <v>1</v>
      </c>
      <c r="B35" s="12" t="s">
        <v>36</v>
      </c>
      <c r="C35" s="10" t="s">
        <v>127</v>
      </c>
      <c r="D35" s="10" t="s">
        <v>7</v>
      </c>
      <c r="E35" s="64">
        <v>0.11</v>
      </c>
      <c r="F35" s="10">
        <v>600000</v>
      </c>
      <c r="G35" s="10">
        <v>1500000</v>
      </c>
      <c r="H35" s="10">
        <f>F35/4</f>
        <v>150000</v>
      </c>
      <c r="I35" s="10">
        <f>G35/4</f>
        <v>375000</v>
      </c>
      <c r="J35" s="11">
        <f>F35*E35</f>
        <v>66000</v>
      </c>
      <c r="K35" s="11">
        <f>G35*E35</f>
        <v>165000</v>
      </c>
      <c r="L35" s="11">
        <f>H35*E35</f>
        <v>16500</v>
      </c>
      <c r="M35" s="11">
        <f>I35*E35</f>
        <v>41250</v>
      </c>
      <c r="N35" s="11"/>
    </row>
    <row r="36" spans="1:14" ht="24" x14ac:dyDescent="0.25">
      <c r="A36" s="8">
        <f>A35+1</f>
        <v>2</v>
      </c>
      <c r="B36" s="12" t="s">
        <v>37</v>
      </c>
      <c r="C36" s="10" t="s">
        <v>127</v>
      </c>
      <c r="D36" s="10" t="s">
        <v>38</v>
      </c>
      <c r="E36" s="64">
        <v>1.5</v>
      </c>
      <c r="F36" s="10">
        <v>18000</v>
      </c>
      <c r="G36" s="10">
        <v>40000</v>
      </c>
      <c r="H36" s="10">
        <f t="shared" ref="H36:I89" si="9">F36/4</f>
        <v>4500</v>
      </c>
      <c r="I36" s="10">
        <f>G36/4</f>
        <v>10000</v>
      </c>
      <c r="J36" s="11">
        <f>F36*E36</f>
        <v>27000</v>
      </c>
      <c r="K36" s="11">
        <f>G36*E36</f>
        <v>60000</v>
      </c>
      <c r="L36" s="11">
        <f>H36*E36</f>
        <v>6750</v>
      </c>
      <c r="M36" s="11">
        <f>I36*E36</f>
        <v>15000</v>
      </c>
      <c r="N36" s="11"/>
    </row>
    <row r="37" spans="1:14" ht="24" x14ac:dyDescent="0.25">
      <c r="A37" s="8">
        <v>3</v>
      </c>
      <c r="B37" s="12" t="s">
        <v>39</v>
      </c>
      <c r="C37" s="10" t="s">
        <v>127</v>
      </c>
      <c r="D37" s="10" t="s">
        <v>38</v>
      </c>
      <c r="E37" s="64">
        <v>1.7</v>
      </c>
      <c r="F37" s="10">
        <v>5000</v>
      </c>
      <c r="G37" s="10">
        <v>10000</v>
      </c>
      <c r="H37" s="10">
        <f t="shared" si="9"/>
        <v>1250</v>
      </c>
      <c r="I37" s="10">
        <f>G37/4</f>
        <v>2500</v>
      </c>
      <c r="J37" s="11">
        <f>F37*E37</f>
        <v>8500</v>
      </c>
      <c r="K37" s="11">
        <f>G37*E37</f>
        <v>17000</v>
      </c>
      <c r="L37" s="11">
        <f>H37*E37</f>
        <v>2125</v>
      </c>
      <c r="M37" s="11">
        <f>I37*E37</f>
        <v>4250</v>
      </c>
      <c r="N37" s="11"/>
    </row>
    <row r="38" spans="1:14" x14ac:dyDescent="0.25">
      <c r="A38" s="5"/>
      <c r="B38" s="15" t="s">
        <v>40</v>
      </c>
      <c r="C38" s="17"/>
      <c r="D38" s="17"/>
      <c r="E38" s="17"/>
      <c r="F38" s="17"/>
      <c r="G38" s="17"/>
      <c r="H38" s="29"/>
      <c r="I38" s="29"/>
      <c r="J38" s="18">
        <f>SUM(J35:J37)</f>
        <v>101500</v>
      </c>
      <c r="K38" s="18">
        <f>SUM(K35:K37)</f>
        <v>242000</v>
      </c>
      <c r="L38" s="18">
        <f>SUM(L35:L37)</f>
        <v>25375</v>
      </c>
      <c r="M38" s="18">
        <f>SUM(M35:M37)</f>
        <v>60500</v>
      </c>
      <c r="N38" s="18">
        <f>M38*1%</f>
        <v>605</v>
      </c>
    </row>
    <row r="39" spans="1:14" x14ac:dyDescent="0.25">
      <c r="A39" s="68" t="s">
        <v>41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</row>
    <row r="40" spans="1:14" x14ac:dyDescent="0.25">
      <c r="A40" s="10">
        <v>1</v>
      </c>
      <c r="B40" s="12" t="s">
        <v>42</v>
      </c>
      <c r="C40" s="32" t="s">
        <v>120</v>
      </c>
      <c r="D40" s="10" t="s">
        <v>7</v>
      </c>
      <c r="E40" s="64">
        <v>1.5</v>
      </c>
      <c r="F40" s="10">
        <v>40000</v>
      </c>
      <c r="G40" s="10">
        <v>72000</v>
      </c>
      <c r="H40" s="10">
        <f t="shared" si="9"/>
        <v>10000</v>
      </c>
      <c r="I40" s="10">
        <f t="shared" si="9"/>
        <v>18000</v>
      </c>
      <c r="J40" s="11">
        <f>F40*E40</f>
        <v>60000</v>
      </c>
      <c r="K40" s="11">
        <f>G40*E40</f>
        <v>108000</v>
      </c>
      <c r="L40" s="11">
        <f>H40*E40</f>
        <v>15000</v>
      </c>
      <c r="M40" s="11">
        <f>I40*E40</f>
        <v>27000</v>
      </c>
      <c r="N40" s="11"/>
    </row>
    <row r="41" spans="1:14" x14ac:dyDescent="0.25">
      <c r="A41" s="17"/>
      <c r="B41" s="31" t="s">
        <v>43</v>
      </c>
      <c r="C41" s="17"/>
      <c r="D41" s="17"/>
      <c r="E41" s="17"/>
      <c r="F41" s="17"/>
      <c r="G41" s="17"/>
      <c r="H41" s="29"/>
      <c r="I41" s="29"/>
      <c r="J41" s="18">
        <f>SUM(J40:J40)</f>
        <v>60000</v>
      </c>
      <c r="K41" s="18">
        <f>SUM(K40:K40)</f>
        <v>108000</v>
      </c>
      <c r="L41" s="18">
        <f>SUM(L40:L40)</f>
        <v>15000</v>
      </c>
      <c r="M41" s="18">
        <f>SUM(M40:M40)</f>
        <v>27000</v>
      </c>
      <c r="N41" s="18">
        <f>M41*1%</f>
        <v>270</v>
      </c>
    </row>
    <row r="42" spans="1:14" x14ac:dyDescent="0.25">
      <c r="A42" s="68" t="s">
        <v>44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70"/>
    </row>
    <row r="43" spans="1:14" x14ac:dyDescent="0.25">
      <c r="A43" s="8">
        <v>1</v>
      </c>
      <c r="B43" s="33" t="s">
        <v>45</v>
      </c>
      <c r="C43" s="10" t="s">
        <v>128</v>
      </c>
      <c r="D43" s="10" t="s">
        <v>7</v>
      </c>
      <c r="E43" s="64">
        <v>12</v>
      </c>
      <c r="F43" s="10">
        <v>200</v>
      </c>
      <c r="G43" s="10">
        <v>12000</v>
      </c>
      <c r="H43" s="10">
        <v>150</v>
      </c>
      <c r="I43" s="10">
        <f t="shared" si="9"/>
        <v>3000</v>
      </c>
      <c r="J43" s="11">
        <f t="shared" ref="J43:J50" si="10">F43*E43</f>
        <v>2400</v>
      </c>
      <c r="K43" s="11">
        <f t="shared" ref="K43:K50" si="11">G43*E43</f>
        <v>144000</v>
      </c>
      <c r="L43" s="11">
        <f t="shared" ref="L43:L50" si="12">H43*E43</f>
        <v>1800</v>
      </c>
      <c r="M43" s="11">
        <f t="shared" ref="M43:M50" si="13">I43*E43</f>
        <v>36000</v>
      </c>
      <c r="N43" s="11"/>
    </row>
    <row r="44" spans="1:14" x14ac:dyDescent="0.25">
      <c r="A44" s="8">
        <v>2</v>
      </c>
      <c r="B44" s="12" t="s">
        <v>46</v>
      </c>
      <c r="C44" s="71" t="s">
        <v>129</v>
      </c>
      <c r="D44" s="10" t="s">
        <v>47</v>
      </c>
      <c r="E44" s="64">
        <v>55</v>
      </c>
      <c r="F44" s="10">
        <v>600</v>
      </c>
      <c r="G44" s="10">
        <v>4000</v>
      </c>
      <c r="H44" s="10">
        <f t="shared" si="9"/>
        <v>150</v>
      </c>
      <c r="I44" s="10">
        <f t="shared" si="9"/>
        <v>1000</v>
      </c>
      <c r="J44" s="11">
        <f t="shared" si="10"/>
        <v>33000</v>
      </c>
      <c r="K44" s="11">
        <f t="shared" si="11"/>
        <v>220000</v>
      </c>
      <c r="L44" s="11">
        <f t="shared" si="12"/>
        <v>8250</v>
      </c>
      <c r="M44" s="11">
        <f t="shared" si="13"/>
        <v>55000</v>
      </c>
      <c r="N44" s="11"/>
    </row>
    <row r="45" spans="1:14" ht="24" x14ac:dyDescent="0.25">
      <c r="A45" s="8">
        <v>3</v>
      </c>
      <c r="B45" s="12" t="s">
        <v>156</v>
      </c>
      <c r="C45" s="72"/>
      <c r="D45" s="10" t="s">
        <v>7</v>
      </c>
      <c r="E45" s="64">
        <v>6</v>
      </c>
      <c r="F45" s="10">
        <v>200</v>
      </c>
      <c r="G45" s="10">
        <v>4000</v>
      </c>
      <c r="H45" s="10">
        <f t="shared" si="9"/>
        <v>50</v>
      </c>
      <c r="I45" s="10">
        <f t="shared" si="9"/>
        <v>1000</v>
      </c>
      <c r="J45" s="11">
        <f t="shared" si="10"/>
        <v>1200</v>
      </c>
      <c r="K45" s="11">
        <f t="shared" si="11"/>
        <v>24000</v>
      </c>
      <c r="L45" s="11">
        <f t="shared" si="12"/>
        <v>300</v>
      </c>
      <c r="M45" s="11">
        <f t="shared" si="13"/>
        <v>6000</v>
      </c>
      <c r="N45" s="11"/>
    </row>
    <row r="46" spans="1:14" x14ac:dyDescent="0.25">
      <c r="A46" s="8">
        <v>4</v>
      </c>
      <c r="B46" s="12" t="s">
        <v>48</v>
      </c>
      <c r="C46" s="72"/>
      <c r="D46" s="10" t="s">
        <v>7</v>
      </c>
      <c r="E46" s="64">
        <v>10</v>
      </c>
      <c r="F46" s="10">
        <v>200</v>
      </c>
      <c r="G46" s="10">
        <v>4000</v>
      </c>
      <c r="H46" s="10">
        <f t="shared" si="9"/>
        <v>50</v>
      </c>
      <c r="I46" s="10">
        <f t="shared" si="9"/>
        <v>1000</v>
      </c>
      <c r="J46" s="11">
        <f t="shared" si="10"/>
        <v>2000</v>
      </c>
      <c r="K46" s="11">
        <f t="shared" si="11"/>
        <v>40000</v>
      </c>
      <c r="L46" s="11">
        <f t="shared" si="12"/>
        <v>500</v>
      </c>
      <c r="M46" s="11">
        <f t="shared" si="13"/>
        <v>10000</v>
      </c>
      <c r="N46" s="11"/>
    </row>
    <row r="47" spans="1:14" x14ac:dyDescent="0.25">
      <c r="A47" s="8">
        <v>5</v>
      </c>
      <c r="B47" s="12" t="s">
        <v>49</v>
      </c>
      <c r="C47" s="72"/>
      <c r="D47" s="10" t="s">
        <v>7</v>
      </c>
      <c r="E47" s="64">
        <v>18</v>
      </c>
      <c r="F47" s="10">
        <v>200</v>
      </c>
      <c r="G47" s="10">
        <v>4000</v>
      </c>
      <c r="H47" s="10">
        <f t="shared" si="9"/>
        <v>50</v>
      </c>
      <c r="I47" s="10">
        <f t="shared" si="9"/>
        <v>1000</v>
      </c>
      <c r="J47" s="11">
        <f t="shared" si="10"/>
        <v>3600</v>
      </c>
      <c r="K47" s="11">
        <f t="shared" si="11"/>
        <v>72000</v>
      </c>
      <c r="L47" s="11">
        <f t="shared" si="12"/>
        <v>900</v>
      </c>
      <c r="M47" s="11">
        <f t="shared" si="13"/>
        <v>18000</v>
      </c>
      <c r="N47" s="11"/>
    </row>
    <row r="48" spans="1:14" x14ac:dyDescent="0.25">
      <c r="A48" s="8">
        <v>6</v>
      </c>
      <c r="B48" s="12" t="s">
        <v>50</v>
      </c>
      <c r="C48" s="72"/>
      <c r="D48" s="10" t="s">
        <v>7</v>
      </c>
      <c r="E48" s="64">
        <v>5</v>
      </c>
      <c r="F48" s="10">
        <v>100</v>
      </c>
      <c r="G48" s="10">
        <v>1200</v>
      </c>
      <c r="H48" s="10">
        <f t="shared" si="9"/>
        <v>25</v>
      </c>
      <c r="I48" s="10">
        <f t="shared" si="9"/>
        <v>300</v>
      </c>
      <c r="J48" s="11">
        <f t="shared" si="10"/>
        <v>500</v>
      </c>
      <c r="K48" s="11">
        <f t="shared" si="11"/>
        <v>6000</v>
      </c>
      <c r="L48" s="11">
        <f t="shared" si="12"/>
        <v>125</v>
      </c>
      <c r="M48" s="11">
        <f t="shared" si="13"/>
        <v>1500</v>
      </c>
      <c r="N48" s="11"/>
    </row>
    <row r="49" spans="1:14" ht="24" x14ac:dyDescent="0.25">
      <c r="A49" s="8">
        <v>7</v>
      </c>
      <c r="B49" s="12" t="s">
        <v>51</v>
      </c>
      <c r="C49" s="72"/>
      <c r="D49" s="10" t="s">
        <v>7</v>
      </c>
      <c r="E49" s="64">
        <v>30</v>
      </c>
      <c r="F49" s="10">
        <v>100</v>
      </c>
      <c r="G49" s="10">
        <v>1200</v>
      </c>
      <c r="H49" s="10">
        <f t="shared" si="9"/>
        <v>25</v>
      </c>
      <c r="I49" s="10">
        <f t="shared" si="9"/>
        <v>300</v>
      </c>
      <c r="J49" s="11">
        <f t="shared" si="10"/>
        <v>3000</v>
      </c>
      <c r="K49" s="11">
        <f t="shared" si="11"/>
        <v>36000</v>
      </c>
      <c r="L49" s="11">
        <f t="shared" si="12"/>
        <v>750</v>
      </c>
      <c r="M49" s="11">
        <f t="shared" si="13"/>
        <v>9000</v>
      </c>
      <c r="N49" s="11"/>
    </row>
    <row r="50" spans="1:14" x14ac:dyDescent="0.25">
      <c r="A50" s="8">
        <v>8</v>
      </c>
      <c r="B50" s="12" t="s">
        <v>52</v>
      </c>
      <c r="C50" s="73"/>
      <c r="D50" s="10" t="s">
        <v>7</v>
      </c>
      <c r="E50" s="64">
        <v>15</v>
      </c>
      <c r="F50" s="10">
        <v>200</v>
      </c>
      <c r="G50" s="10">
        <v>1200</v>
      </c>
      <c r="H50" s="10">
        <f t="shared" si="9"/>
        <v>50</v>
      </c>
      <c r="I50" s="10">
        <f t="shared" si="9"/>
        <v>300</v>
      </c>
      <c r="J50" s="11">
        <f t="shared" si="10"/>
        <v>3000</v>
      </c>
      <c r="K50" s="11">
        <f t="shared" si="11"/>
        <v>18000</v>
      </c>
      <c r="L50" s="11">
        <f t="shared" si="12"/>
        <v>750</v>
      </c>
      <c r="M50" s="11">
        <f t="shared" si="13"/>
        <v>4500</v>
      </c>
      <c r="N50" s="11"/>
    </row>
    <row r="51" spans="1:14" x14ac:dyDescent="0.25">
      <c r="A51" s="5"/>
      <c r="B51" s="1" t="s">
        <v>53</v>
      </c>
      <c r="C51" s="6"/>
      <c r="D51" s="6"/>
      <c r="E51" s="6"/>
      <c r="F51" s="6"/>
      <c r="G51" s="6"/>
      <c r="H51" s="4"/>
      <c r="I51" s="4"/>
      <c r="J51" s="2">
        <f>SUM(J43:J50)</f>
        <v>48700</v>
      </c>
      <c r="K51" s="2">
        <f>SUM(K43:K50)</f>
        <v>560000</v>
      </c>
      <c r="L51" s="2">
        <f>SUM(L43:L50)</f>
        <v>13375</v>
      </c>
      <c r="M51" s="2">
        <f>SUM(M43:M50)</f>
        <v>140000</v>
      </c>
      <c r="N51" s="2">
        <f>M51*1%</f>
        <v>1400</v>
      </c>
    </row>
    <row r="52" spans="1:14" x14ac:dyDescent="0.25">
      <c r="A52" s="68" t="s">
        <v>54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70"/>
    </row>
    <row r="53" spans="1:14" ht="24" x14ac:dyDescent="0.25">
      <c r="A53" s="10">
        <v>1</v>
      </c>
      <c r="B53" s="12" t="s">
        <v>55</v>
      </c>
      <c r="C53" s="71" t="s">
        <v>130</v>
      </c>
      <c r="D53" s="10" t="s">
        <v>7</v>
      </c>
      <c r="E53" s="64">
        <v>2.5</v>
      </c>
      <c r="F53" s="10">
        <v>1000</v>
      </c>
      <c r="G53" s="10">
        <v>12000</v>
      </c>
      <c r="H53" s="10">
        <f t="shared" si="9"/>
        <v>250</v>
      </c>
      <c r="I53" s="10">
        <f t="shared" si="9"/>
        <v>3000</v>
      </c>
      <c r="J53" s="11">
        <f>F53*E53</f>
        <v>2500</v>
      </c>
      <c r="K53" s="11">
        <f>G53*E53</f>
        <v>30000</v>
      </c>
      <c r="L53" s="11">
        <f>H53*E53</f>
        <v>625</v>
      </c>
      <c r="M53" s="11">
        <f>I53*E53</f>
        <v>7500</v>
      </c>
      <c r="N53" s="11"/>
    </row>
    <row r="54" spans="1:14" ht="24" x14ac:dyDescent="0.25">
      <c r="A54" s="10">
        <v>2</v>
      </c>
      <c r="B54" s="12" t="s">
        <v>56</v>
      </c>
      <c r="C54" s="72"/>
      <c r="D54" s="10" t="s">
        <v>7</v>
      </c>
      <c r="E54" s="64">
        <v>4</v>
      </c>
      <c r="F54" s="10">
        <v>80</v>
      </c>
      <c r="G54" s="10">
        <v>800</v>
      </c>
      <c r="H54" s="10">
        <f t="shared" si="9"/>
        <v>20</v>
      </c>
      <c r="I54" s="10">
        <f t="shared" si="9"/>
        <v>200</v>
      </c>
      <c r="J54" s="11">
        <f>F54*E54</f>
        <v>320</v>
      </c>
      <c r="K54" s="11">
        <f>G54*E54</f>
        <v>3200</v>
      </c>
      <c r="L54" s="11">
        <f>H54*E54</f>
        <v>80</v>
      </c>
      <c r="M54" s="11">
        <f>I54*E54</f>
        <v>800</v>
      </c>
      <c r="N54" s="11"/>
    </row>
    <row r="55" spans="1:14" ht="24" x14ac:dyDescent="0.25">
      <c r="A55" s="10">
        <v>3</v>
      </c>
      <c r="B55" s="12" t="s">
        <v>57</v>
      </c>
      <c r="C55" s="73"/>
      <c r="D55" s="10" t="s">
        <v>7</v>
      </c>
      <c r="E55" s="64">
        <v>3.5</v>
      </c>
      <c r="F55" s="10">
        <v>2000</v>
      </c>
      <c r="G55" s="10">
        <v>10000</v>
      </c>
      <c r="H55" s="10">
        <f t="shared" si="9"/>
        <v>500</v>
      </c>
      <c r="I55" s="10">
        <f t="shared" si="9"/>
        <v>2500</v>
      </c>
      <c r="J55" s="11">
        <f>F55*E55</f>
        <v>7000</v>
      </c>
      <c r="K55" s="11">
        <f>G55*E55</f>
        <v>35000</v>
      </c>
      <c r="L55" s="11">
        <f>H55*E55</f>
        <v>1750</v>
      </c>
      <c r="M55" s="11">
        <f>I55*E55</f>
        <v>8750</v>
      </c>
      <c r="N55" s="11"/>
    </row>
    <row r="56" spans="1:14" x14ac:dyDescent="0.25">
      <c r="A56" s="17"/>
      <c r="B56" s="31" t="s">
        <v>58</v>
      </c>
      <c r="C56" s="17"/>
      <c r="D56" s="17"/>
      <c r="E56" s="17"/>
      <c r="F56" s="17"/>
      <c r="G56" s="17"/>
      <c r="H56" s="29"/>
      <c r="I56" s="29"/>
      <c r="J56" s="18">
        <f>SUM(J53:J55)</f>
        <v>9820</v>
      </c>
      <c r="K56" s="18">
        <f>SUM(K53:K55)</f>
        <v>68200</v>
      </c>
      <c r="L56" s="18">
        <f>SUM(L53:L55)</f>
        <v>2455</v>
      </c>
      <c r="M56" s="18">
        <f>SUM(M53:M55)</f>
        <v>17050</v>
      </c>
      <c r="N56" s="18">
        <v>170</v>
      </c>
    </row>
    <row r="57" spans="1:14" x14ac:dyDescent="0.25">
      <c r="A57" s="68" t="s">
        <v>59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70"/>
    </row>
    <row r="58" spans="1:14" ht="28.5" customHeight="1" x14ac:dyDescent="0.25">
      <c r="A58" s="10">
        <v>1</v>
      </c>
      <c r="B58" s="12" t="s">
        <v>60</v>
      </c>
      <c r="C58" s="21" t="s">
        <v>131</v>
      </c>
      <c r="D58" s="10" t="s">
        <v>7</v>
      </c>
      <c r="E58" s="64">
        <v>64</v>
      </c>
      <c r="F58" s="10">
        <v>600</v>
      </c>
      <c r="G58" s="10">
        <v>4000</v>
      </c>
      <c r="H58" s="10">
        <f t="shared" si="9"/>
        <v>150</v>
      </c>
      <c r="I58" s="10">
        <f t="shared" si="9"/>
        <v>1000</v>
      </c>
      <c r="J58" s="11">
        <f>F58*E58</f>
        <v>38400</v>
      </c>
      <c r="K58" s="11">
        <f>G58*E58</f>
        <v>256000</v>
      </c>
      <c r="L58" s="11">
        <f>H58*E58</f>
        <v>9600</v>
      </c>
      <c r="M58" s="11">
        <f>I58*E58</f>
        <v>64000</v>
      </c>
      <c r="N58" s="11"/>
    </row>
    <row r="59" spans="1:14" x14ac:dyDescent="0.25">
      <c r="A59" s="17"/>
      <c r="B59" s="31" t="s">
        <v>61</v>
      </c>
      <c r="C59" s="36"/>
      <c r="D59" s="17"/>
      <c r="E59" s="17"/>
      <c r="F59" s="17"/>
      <c r="G59" s="17"/>
      <c r="H59" s="29"/>
      <c r="I59" s="29"/>
      <c r="J59" s="18">
        <f>SUM(J58:J58)</f>
        <v>38400</v>
      </c>
      <c r="K59" s="18">
        <f>SUM(K58:K58)</f>
        <v>256000</v>
      </c>
      <c r="L59" s="18">
        <f>SUM(L58:L58)</f>
        <v>9600</v>
      </c>
      <c r="M59" s="18">
        <f>SUM(M58:M58)</f>
        <v>64000</v>
      </c>
      <c r="N59" s="18">
        <f>M59*1%</f>
        <v>640</v>
      </c>
    </row>
    <row r="60" spans="1:14" x14ac:dyDescent="0.25">
      <c r="A60" s="68" t="s">
        <v>62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70"/>
    </row>
    <row r="61" spans="1:14" ht="24" x14ac:dyDescent="0.25">
      <c r="A61" s="37">
        <v>1</v>
      </c>
      <c r="B61" s="9" t="s">
        <v>63</v>
      </c>
      <c r="C61" s="21" t="s">
        <v>132</v>
      </c>
      <c r="D61" s="10" t="s">
        <v>7</v>
      </c>
      <c r="E61" s="64">
        <v>95</v>
      </c>
      <c r="F61" s="10">
        <v>20</v>
      </c>
      <c r="G61" s="10">
        <v>160</v>
      </c>
      <c r="H61" s="10">
        <f t="shared" si="9"/>
        <v>5</v>
      </c>
      <c r="I61" s="10">
        <f t="shared" si="9"/>
        <v>40</v>
      </c>
      <c r="J61" s="11">
        <f>F61*E61</f>
        <v>1900</v>
      </c>
      <c r="K61" s="11">
        <f>G61*E61</f>
        <v>15200</v>
      </c>
      <c r="L61" s="11">
        <f>H61*E61</f>
        <v>475</v>
      </c>
      <c r="M61" s="11">
        <f>I61*E61</f>
        <v>3800</v>
      </c>
      <c r="N61" s="11"/>
    </row>
    <row r="62" spans="1:14" ht="34.5" customHeight="1" x14ac:dyDescent="0.25">
      <c r="A62" s="10">
        <v>2</v>
      </c>
      <c r="B62" s="12" t="s">
        <v>115</v>
      </c>
      <c r="C62" s="21" t="s">
        <v>133</v>
      </c>
      <c r="D62" s="10" t="s">
        <v>7</v>
      </c>
      <c r="E62" s="64">
        <v>1.4</v>
      </c>
      <c r="F62" s="10">
        <v>32000</v>
      </c>
      <c r="G62" s="10">
        <v>100000</v>
      </c>
      <c r="H62" s="10">
        <f t="shared" si="9"/>
        <v>8000</v>
      </c>
      <c r="I62" s="10">
        <f t="shared" si="9"/>
        <v>25000</v>
      </c>
      <c r="J62" s="11">
        <f>F62*E62</f>
        <v>44800</v>
      </c>
      <c r="K62" s="11">
        <f>G62*E62</f>
        <v>140000</v>
      </c>
      <c r="L62" s="11">
        <f>H62*E62</f>
        <v>11200</v>
      </c>
      <c r="M62" s="11">
        <f>I62*E62</f>
        <v>35000</v>
      </c>
      <c r="N62" s="11"/>
    </row>
    <row r="63" spans="1:14" x14ac:dyDescent="0.25">
      <c r="A63" s="10">
        <v>3</v>
      </c>
      <c r="B63" s="12" t="s">
        <v>64</v>
      </c>
      <c r="C63" s="21" t="s">
        <v>134</v>
      </c>
      <c r="D63" s="10" t="s">
        <v>7</v>
      </c>
      <c r="E63" s="64">
        <v>0.6</v>
      </c>
      <c r="F63" s="10">
        <v>1000</v>
      </c>
      <c r="G63" s="10">
        <v>5000</v>
      </c>
      <c r="H63" s="10">
        <f t="shared" si="9"/>
        <v>250</v>
      </c>
      <c r="I63" s="10">
        <f t="shared" si="9"/>
        <v>1250</v>
      </c>
      <c r="J63" s="11">
        <f>F63*E63</f>
        <v>600</v>
      </c>
      <c r="K63" s="11">
        <f>G63*E63</f>
        <v>3000</v>
      </c>
      <c r="L63" s="11">
        <f>H63*E63</f>
        <v>150</v>
      </c>
      <c r="M63" s="11">
        <f>I63*E63</f>
        <v>750</v>
      </c>
      <c r="N63" s="11"/>
    </row>
    <row r="64" spans="1:14" x14ac:dyDescent="0.25">
      <c r="A64" s="17"/>
      <c r="B64" s="31" t="s">
        <v>65</v>
      </c>
      <c r="C64" s="36"/>
      <c r="D64" s="14"/>
      <c r="E64" s="17"/>
      <c r="F64" s="17"/>
      <c r="G64" s="17"/>
      <c r="H64" s="29"/>
      <c r="I64" s="29"/>
      <c r="J64" s="18">
        <f>SUM(J61:J63)</f>
        <v>47300</v>
      </c>
      <c r="K64" s="18">
        <f>SUM(K61:K63)</f>
        <v>158200</v>
      </c>
      <c r="L64" s="18">
        <f>SUM(L61:L63)</f>
        <v>11825</v>
      </c>
      <c r="M64" s="18">
        <f>SUM(M61:M63)</f>
        <v>39550</v>
      </c>
      <c r="N64" s="18">
        <v>395</v>
      </c>
    </row>
    <row r="65" spans="1:14" x14ac:dyDescent="0.25">
      <c r="A65" s="68" t="s">
        <v>66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70"/>
    </row>
    <row r="66" spans="1:14" ht="24" x14ac:dyDescent="0.25">
      <c r="A66" s="10">
        <v>1</v>
      </c>
      <c r="B66" s="12" t="s">
        <v>67</v>
      </c>
      <c r="C66" s="21" t="s">
        <v>135</v>
      </c>
      <c r="D66" s="10" t="s">
        <v>7</v>
      </c>
      <c r="E66" s="64">
        <v>215</v>
      </c>
      <c r="F66" s="10">
        <v>10</v>
      </c>
      <c r="G66" s="10">
        <v>120</v>
      </c>
      <c r="H66" s="10">
        <v>10</v>
      </c>
      <c r="I66" s="10">
        <f t="shared" si="9"/>
        <v>30</v>
      </c>
      <c r="J66" s="11">
        <f>F66*E66</f>
        <v>2150</v>
      </c>
      <c r="K66" s="11">
        <f>G66*E66</f>
        <v>25800</v>
      </c>
      <c r="L66" s="11">
        <f>H66*E66</f>
        <v>2150</v>
      </c>
      <c r="M66" s="11">
        <f>I66*E66</f>
        <v>6450</v>
      </c>
      <c r="N66" s="11"/>
    </row>
    <row r="67" spans="1:14" ht="24" x14ac:dyDescent="0.25">
      <c r="A67" s="10">
        <v>2</v>
      </c>
      <c r="B67" s="12" t="s">
        <v>68</v>
      </c>
      <c r="C67" s="21" t="s">
        <v>133</v>
      </c>
      <c r="D67" s="10" t="s">
        <v>7</v>
      </c>
      <c r="E67" s="64">
        <v>215</v>
      </c>
      <c r="F67" s="10">
        <v>10</v>
      </c>
      <c r="G67" s="10">
        <v>80</v>
      </c>
      <c r="H67" s="10">
        <v>10</v>
      </c>
      <c r="I67" s="10">
        <f t="shared" si="9"/>
        <v>20</v>
      </c>
      <c r="J67" s="11">
        <f>F67*E67</f>
        <v>2150</v>
      </c>
      <c r="K67" s="11">
        <f>G67*E67</f>
        <v>17200</v>
      </c>
      <c r="L67" s="11">
        <f>H67*E67</f>
        <v>2150</v>
      </c>
      <c r="M67" s="11">
        <f>I67*E67</f>
        <v>4300</v>
      </c>
      <c r="N67" s="11"/>
    </row>
    <row r="68" spans="1:14" ht="24" x14ac:dyDescent="0.25">
      <c r="A68" s="10">
        <v>3</v>
      </c>
      <c r="B68" s="12" t="s">
        <v>69</v>
      </c>
      <c r="C68" s="21" t="s">
        <v>135</v>
      </c>
      <c r="D68" s="10" t="s">
        <v>7</v>
      </c>
      <c r="E68" s="64">
        <v>215</v>
      </c>
      <c r="F68" s="10">
        <v>10</v>
      </c>
      <c r="G68" s="10">
        <v>40</v>
      </c>
      <c r="H68" s="10">
        <v>5</v>
      </c>
      <c r="I68" s="10">
        <f t="shared" si="9"/>
        <v>10</v>
      </c>
      <c r="J68" s="11">
        <f>F68*E68</f>
        <v>2150</v>
      </c>
      <c r="K68" s="11">
        <f>G68*E68</f>
        <v>8600</v>
      </c>
      <c r="L68" s="11">
        <f>H68*E68</f>
        <v>1075</v>
      </c>
      <c r="M68" s="11">
        <f>I68*E68</f>
        <v>2150</v>
      </c>
      <c r="N68" s="11"/>
    </row>
    <row r="69" spans="1:14" ht="24" x14ac:dyDescent="0.25">
      <c r="A69" s="10">
        <v>4</v>
      </c>
      <c r="B69" s="12" t="s">
        <v>70</v>
      </c>
      <c r="C69" s="21" t="s">
        <v>133</v>
      </c>
      <c r="D69" s="10" t="s">
        <v>7</v>
      </c>
      <c r="E69" s="64">
        <v>215</v>
      </c>
      <c r="F69" s="10">
        <v>10</v>
      </c>
      <c r="G69" s="10">
        <v>40</v>
      </c>
      <c r="H69" s="10">
        <v>5</v>
      </c>
      <c r="I69" s="10">
        <f t="shared" si="9"/>
        <v>10</v>
      </c>
      <c r="J69" s="11">
        <f>F69*E69</f>
        <v>2150</v>
      </c>
      <c r="K69" s="11">
        <f>G69*E69</f>
        <v>8600</v>
      </c>
      <c r="L69" s="11">
        <f>H69*E69</f>
        <v>1075</v>
      </c>
      <c r="M69" s="11">
        <f>I69*E69</f>
        <v>2150</v>
      </c>
      <c r="N69" s="11"/>
    </row>
    <row r="70" spans="1:14" ht="24" x14ac:dyDescent="0.25">
      <c r="A70" s="10">
        <v>5</v>
      </c>
      <c r="B70" s="12" t="s">
        <v>71</v>
      </c>
      <c r="C70" s="21" t="s">
        <v>133</v>
      </c>
      <c r="D70" s="10" t="s">
        <v>7</v>
      </c>
      <c r="E70" s="64">
        <v>215</v>
      </c>
      <c r="F70" s="10">
        <v>10</v>
      </c>
      <c r="G70" s="10">
        <v>40</v>
      </c>
      <c r="H70" s="10">
        <v>5</v>
      </c>
      <c r="I70" s="10">
        <f t="shared" si="9"/>
        <v>10</v>
      </c>
      <c r="J70" s="11">
        <f>F70*E70</f>
        <v>2150</v>
      </c>
      <c r="K70" s="11">
        <f>G70*E70</f>
        <v>8600</v>
      </c>
      <c r="L70" s="11">
        <f>H70*E70</f>
        <v>1075</v>
      </c>
      <c r="M70" s="11">
        <f>I70*E70</f>
        <v>2150</v>
      </c>
      <c r="N70" s="11"/>
    </row>
    <row r="71" spans="1:14" x14ac:dyDescent="0.25">
      <c r="A71" s="17"/>
      <c r="B71" s="38" t="s">
        <v>72</v>
      </c>
      <c r="C71" s="36"/>
      <c r="D71" s="14"/>
      <c r="E71" s="17"/>
      <c r="F71" s="17"/>
      <c r="G71" s="17"/>
      <c r="H71" s="29"/>
      <c r="I71" s="29"/>
      <c r="J71" s="18">
        <f>SUM(J66:J70)</f>
        <v>10750</v>
      </c>
      <c r="K71" s="18">
        <f>SUM(K66:K70)</f>
        <v>68800</v>
      </c>
      <c r="L71" s="18">
        <f>SUM(L66:L70)</f>
        <v>7525</v>
      </c>
      <c r="M71" s="18">
        <f>SUM(M66:M70)</f>
        <v>17200</v>
      </c>
      <c r="N71" s="18">
        <f>M71*1%</f>
        <v>172</v>
      </c>
    </row>
    <row r="72" spans="1:14" x14ac:dyDescent="0.25">
      <c r="A72" s="68" t="s">
        <v>155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70"/>
    </row>
    <row r="73" spans="1:14" ht="24" x14ac:dyDescent="0.25">
      <c r="A73" s="37">
        <v>1</v>
      </c>
      <c r="B73" s="12" t="s">
        <v>73</v>
      </c>
      <c r="C73" s="74" t="s">
        <v>137</v>
      </c>
      <c r="D73" s="10" t="s">
        <v>7</v>
      </c>
      <c r="E73" s="64">
        <v>36</v>
      </c>
      <c r="F73" s="10">
        <v>100</v>
      </c>
      <c r="G73" s="10">
        <v>1200</v>
      </c>
      <c r="H73" s="10">
        <f t="shared" si="9"/>
        <v>25</v>
      </c>
      <c r="I73" s="10">
        <f t="shared" si="9"/>
        <v>300</v>
      </c>
      <c r="J73" s="11">
        <f>F73*E73</f>
        <v>3600</v>
      </c>
      <c r="K73" s="11">
        <f>G73*E73</f>
        <v>43200</v>
      </c>
      <c r="L73" s="11">
        <f>H73*E73</f>
        <v>900</v>
      </c>
      <c r="M73" s="11">
        <f>I73*E73</f>
        <v>10800</v>
      </c>
      <c r="N73" s="11"/>
    </row>
    <row r="74" spans="1:14" ht="24" x14ac:dyDescent="0.25">
      <c r="A74" s="37">
        <v>2</v>
      </c>
      <c r="B74" s="12" t="s">
        <v>74</v>
      </c>
      <c r="C74" s="73"/>
      <c r="D74" s="10" t="s">
        <v>7</v>
      </c>
      <c r="E74" s="64">
        <v>36</v>
      </c>
      <c r="F74" s="10">
        <v>100</v>
      </c>
      <c r="G74" s="10">
        <v>1200</v>
      </c>
      <c r="H74" s="10">
        <f t="shared" si="9"/>
        <v>25</v>
      </c>
      <c r="I74" s="10">
        <f t="shared" si="9"/>
        <v>300</v>
      </c>
      <c r="J74" s="11">
        <f>F74*E74</f>
        <v>3600</v>
      </c>
      <c r="K74" s="11">
        <f>G74*E74</f>
        <v>43200</v>
      </c>
      <c r="L74" s="11">
        <f>H74*E74</f>
        <v>900</v>
      </c>
      <c r="M74" s="11">
        <f>I74*E74</f>
        <v>10800</v>
      </c>
      <c r="N74" s="11"/>
    </row>
    <row r="75" spans="1:14" x14ac:dyDescent="0.25">
      <c r="A75" s="39"/>
      <c r="B75" s="31" t="s">
        <v>75</v>
      </c>
      <c r="C75" s="36"/>
      <c r="D75" s="14"/>
      <c r="E75" s="17"/>
      <c r="F75" s="17"/>
      <c r="G75" s="17"/>
      <c r="H75" s="29"/>
      <c r="I75" s="29"/>
      <c r="J75" s="18">
        <f>SUM(J73:J74)</f>
        <v>7200</v>
      </c>
      <c r="K75" s="18">
        <f>SUM(K73:K74)</f>
        <v>86400</v>
      </c>
      <c r="L75" s="18">
        <f>SUM(L73:L74)</f>
        <v>1800</v>
      </c>
      <c r="M75" s="18">
        <f>SUM(M73:M74)</f>
        <v>21600</v>
      </c>
      <c r="N75" s="40">
        <f>M75*1%</f>
        <v>216</v>
      </c>
    </row>
    <row r="76" spans="1:14" x14ac:dyDescent="0.25">
      <c r="A76" s="68" t="s">
        <v>106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70"/>
    </row>
    <row r="77" spans="1:14" ht="25.5" customHeight="1" x14ac:dyDescent="0.25">
      <c r="A77" s="10">
        <v>1</v>
      </c>
      <c r="B77" s="12" t="s">
        <v>107</v>
      </c>
      <c r="C77" s="21" t="s">
        <v>136</v>
      </c>
      <c r="D77" s="10" t="s">
        <v>47</v>
      </c>
      <c r="E77" s="64">
        <v>48</v>
      </c>
      <c r="F77" s="10">
        <v>600</v>
      </c>
      <c r="G77" s="10">
        <v>2000</v>
      </c>
      <c r="H77" s="10">
        <f t="shared" si="9"/>
        <v>150</v>
      </c>
      <c r="I77" s="10">
        <f t="shared" si="9"/>
        <v>500</v>
      </c>
      <c r="J77" s="11">
        <f>F77*E77</f>
        <v>28800</v>
      </c>
      <c r="K77" s="11">
        <f>G77*E77</f>
        <v>96000</v>
      </c>
      <c r="L77" s="11">
        <f>H77*E77</f>
        <v>7200</v>
      </c>
      <c r="M77" s="11">
        <f>I77*E77</f>
        <v>24000</v>
      </c>
      <c r="N77" s="11"/>
    </row>
    <row r="78" spans="1:14" x14ac:dyDescent="0.25">
      <c r="A78" s="17"/>
      <c r="B78" s="31" t="s">
        <v>76</v>
      </c>
      <c r="C78" s="36"/>
      <c r="D78" s="14"/>
      <c r="E78" s="17"/>
      <c r="F78" s="17"/>
      <c r="G78" s="17"/>
      <c r="H78" s="29"/>
      <c r="I78" s="29"/>
      <c r="J78" s="18">
        <f>J77</f>
        <v>28800</v>
      </c>
      <c r="K78" s="18">
        <f>K77</f>
        <v>96000</v>
      </c>
      <c r="L78" s="18">
        <f>L77</f>
        <v>7200</v>
      </c>
      <c r="M78" s="18">
        <f>M77</f>
        <v>24000</v>
      </c>
      <c r="N78" s="18">
        <f>M78*1%</f>
        <v>240</v>
      </c>
    </row>
    <row r="79" spans="1:14" x14ac:dyDescent="0.25">
      <c r="A79" s="68" t="s">
        <v>77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70"/>
    </row>
    <row r="80" spans="1:14" x14ac:dyDescent="0.25">
      <c r="A80" s="37">
        <v>1</v>
      </c>
      <c r="B80" s="12" t="s">
        <v>78</v>
      </c>
      <c r="C80" s="71" t="s">
        <v>138</v>
      </c>
      <c r="D80" s="10" t="s">
        <v>7</v>
      </c>
      <c r="E80" s="64">
        <v>0.3</v>
      </c>
      <c r="F80" s="10">
        <v>15000</v>
      </c>
      <c r="G80" s="10">
        <v>100000</v>
      </c>
      <c r="H80" s="10">
        <f t="shared" si="9"/>
        <v>3750</v>
      </c>
      <c r="I80" s="10">
        <f t="shared" si="9"/>
        <v>25000</v>
      </c>
      <c r="J80" s="11">
        <f>F80*E80</f>
        <v>4500</v>
      </c>
      <c r="K80" s="11">
        <f>G80*E80</f>
        <v>30000</v>
      </c>
      <c r="L80" s="11">
        <f>H80*E80</f>
        <v>1125</v>
      </c>
      <c r="M80" s="11">
        <f>I80*E80</f>
        <v>7500</v>
      </c>
      <c r="N80" s="11"/>
    </row>
    <row r="81" spans="1:14" x14ac:dyDescent="0.25">
      <c r="A81" s="37">
        <v>2</v>
      </c>
      <c r="B81" s="42" t="s">
        <v>79</v>
      </c>
      <c r="C81" s="72"/>
      <c r="D81" s="10" t="s">
        <v>7</v>
      </c>
      <c r="E81" s="64">
        <v>16</v>
      </c>
      <c r="F81" s="10">
        <v>60</v>
      </c>
      <c r="G81" s="10">
        <v>720</v>
      </c>
      <c r="H81" s="10">
        <f t="shared" si="9"/>
        <v>15</v>
      </c>
      <c r="I81" s="10">
        <f t="shared" si="9"/>
        <v>180</v>
      </c>
      <c r="J81" s="11">
        <f>F81*E81</f>
        <v>960</v>
      </c>
      <c r="K81" s="11">
        <f>G81*E81</f>
        <v>11520</v>
      </c>
      <c r="L81" s="11">
        <f>H81*E81</f>
        <v>240</v>
      </c>
      <c r="M81" s="11">
        <f>I81*E81</f>
        <v>2880</v>
      </c>
      <c r="N81" s="11"/>
    </row>
    <row r="82" spans="1:14" x14ac:dyDescent="0.25">
      <c r="A82" s="37">
        <v>3</v>
      </c>
      <c r="B82" s="42" t="s">
        <v>80</v>
      </c>
      <c r="C82" s="73"/>
      <c r="D82" s="10" t="s">
        <v>7</v>
      </c>
      <c r="E82" s="64">
        <v>17</v>
      </c>
      <c r="F82" s="10">
        <v>900</v>
      </c>
      <c r="G82" s="10">
        <v>6000</v>
      </c>
      <c r="H82" s="10">
        <f t="shared" si="9"/>
        <v>225</v>
      </c>
      <c r="I82" s="10">
        <f t="shared" si="9"/>
        <v>1500</v>
      </c>
      <c r="J82" s="11">
        <f>F82*E82</f>
        <v>15300</v>
      </c>
      <c r="K82" s="11">
        <f>G82*E82</f>
        <v>102000</v>
      </c>
      <c r="L82" s="11">
        <f>H82*E82</f>
        <v>3825</v>
      </c>
      <c r="M82" s="11">
        <f>I82*E82</f>
        <v>25500</v>
      </c>
      <c r="N82" s="11"/>
    </row>
    <row r="83" spans="1:14" x14ac:dyDescent="0.25">
      <c r="A83" s="39"/>
      <c r="B83" s="41" t="s">
        <v>81</v>
      </c>
      <c r="C83" s="17"/>
      <c r="D83" s="14"/>
      <c r="E83" s="17"/>
      <c r="F83" s="17"/>
      <c r="G83" s="17"/>
      <c r="H83" s="29"/>
      <c r="I83" s="29"/>
      <c r="J83" s="18">
        <f>SUM(J80:J82)</f>
        <v>20760</v>
      </c>
      <c r="K83" s="18">
        <f>SUM(K80:K82)</f>
        <v>143520</v>
      </c>
      <c r="L83" s="18">
        <f>SUM(L80:L82)</f>
        <v>5190</v>
      </c>
      <c r="M83" s="18">
        <f>SUM(M80:M82)</f>
        <v>35880</v>
      </c>
      <c r="N83" s="18">
        <v>358</v>
      </c>
    </row>
    <row r="84" spans="1:14" x14ac:dyDescent="0.25">
      <c r="A84" s="68" t="s">
        <v>82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70"/>
    </row>
    <row r="85" spans="1:14" ht="24" x14ac:dyDescent="0.25">
      <c r="A85" s="43">
        <v>1</v>
      </c>
      <c r="B85" s="12" t="s">
        <v>83</v>
      </c>
      <c r="C85" s="75" t="s">
        <v>139</v>
      </c>
      <c r="D85" s="10" t="s">
        <v>84</v>
      </c>
      <c r="E85" s="66">
        <v>24</v>
      </c>
      <c r="F85" s="44">
        <v>60</v>
      </c>
      <c r="G85" s="44">
        <v>200</v>
      </c>
      <c r="H85" s="10">
        <f t="shared" si="9"/>
        <v>15</v>
      </c>
      <c r="I85" s="10">
        <f t="shared" si="9"/>
        <v>50</v>
      </c>
      <c r="J85" s="11">
        <f t="shared" ref="J85:J89" si="14">F85*E85</f>
        <v>1440</v>
      </c>
      <c r="K85" s="11">
        <f t="shared" ref="K85:K89" si="15">G85*E85</f>
        <v>4800</v>
      </c>
      <c r="L85" s="11">
        <f t="shared" ref="L85:L89" si="16">E85*H85</f>
        <v>360</v>
      </c>
      <c r="M85" s="11">
        <f t="shared" ref="M85:M89" si="17">E85*I85</f>
        <v>1200</v>
      </c>
      <c r="N85" s="11"/>
    </row>
    <row r="86" spans="1:14" ht="24" x14ac:dyDescent="0.25">
      <c r="A86" s="43">
        <v>2</v>
      </c>
      <c r="B86" s="12" t="s">
        <v>85</v>
      </c>
      <c r="C86" s="72"/>
      <c r="D86" s="10" t="s">
        <v>84</v>
      </c>
      <c r="E86" s="67">
        <v>27</v>
      </c>
      <c r="F86" s="45">
        <v>240</v>
      </c>
      <c r="G86" s="34">
        <v>2000</v>
      </c>
      <c r="H86" s="10">
        <f t="shared" si="9"/>
        <v>60</v>
      </c>
      <c r="I86" s="10">
        <f t="shared" si="9"/>
        <v>500</v>
      </c>
      <c r="J86" s="11">
        <f t="shared" si="14"/>
        <v>6480</v>
      </c>
      <c r="K86" s="11">
        <f t="shared" si="15"/>
        <v>54000</v>
      </c>
      <c r="L86" s="11">
        <f t="shared" si="16"/>
        <v>1620</v>
      </c>
      <c r="M86" s="11">
        <f t="shared" si="17"/>
        <v>13500</v>
      </c>
      <c r="N86" s="11"/>
    </row>
    <row r="87" spans="1:14" ht="24" x14ac:dyDescent="0.25">
      <c r="A87" s="43">
        <f t="shared" ref="A87:A89" si="18">A86+1</f>
        <v>3</v>
      </c>
      <c r="B87" s="12" t="s">
        <v>86</v>
      </c>
      <c r="C87" s="72"/>
      <c r="D87" s="10" t="s">
        <v>84</v>
      </c>
      <c r="E87" s="64">
        <v>30</v>
      </c>
      <c r="F87" s="52">
        <v>240</v>
      </c>
      <c r="G87" s="10">
        <v>2400</v>
      </c>
      <c r="H87" s="10">
        <f t="shared" si="9"/>
        <v>60</v>
      </c>
      <c r="I87" s="10">
        <f t="shared" si="9"/>
        <v>600</v>
      </c>
      <c r="J87" s="11">
        <f t="shared" si="14"/>
        <v>7200</v>
      </c>
      <c r="K87" s="11">
        <f t="shared" si="15"/>
        <v>72000</v>
      </c>
      <c r="L87" s="11">
        <f t="shared" si="16"/>
        <v>1800</v>
      </c>
      <c r="M87" s="11">
        <f t="shared" si="17"/>
        <v>18000</v>
      </c>
      <c r="N87" s="11"/>
    </row>
    <row r="88" spans="1:14" ht="24" x14ac:dyDescent="0.25">
      <c r="A88" s="43">
        <f t="shared" si="18"/>
        <v>4</v>
      </c>
      <c r="B88" s="12" t="s">
        <v>87</v>
      </c>
      <c r="C88" s="72"/>
      <c r="D88" s="10" t="s">
        <v>84</v>
      </c>
      <c r="E88" s="64">
        <v>33</v>
      </c>
      <c r="F88" s="52">
        <v>240</v>
      </c>
      <c r="G88" s="10">
        <v>1920</v>
      </c>
      <c r="H88" s="10">
        <f t="shared" si="9"/>
        <v>60</v>
      </c>
      <c r="I88" s="10">
        <f t="shared" si="9"/>
        <v>480</v>
      </c>
      <c r="J88" s="11">
        <f t="shared" si="14"/>
        <v>7920</v>
      </c>
      <c r="K88" s="11">
        <f t="shared" si="15"/>
        <v>63360</v>
      </c>
      <c r="L88" s="11">
        <f t="shared" si="16"/>
        <v>1980</v>
      </c>
      <c r="M88" s="11">
        <f t="shared" si="17"/>
        <v>15840</v>
      </c>
      <c r="N88" s="11"/>
    </row>
    <row r="89" spans="1:14" ht="24" x14ac:dyDescent="0.25">
      <c r="A89" s="43">
        <f t="shared" si="18"/>
        <v>5</v>
      </c>
      <c r="B89" s="12" t="s">
        <v>88</v>
      </c>
      <c r="C89" s="72"/>
      <c r="D89" s="10" t="s">
        <v>84</v>
      </c>
      <c r="E89" s="64">
        <v>42</v>
      </c>
      <c r="F89" s="52">
        <v>240</v>
      </c>
      <c r="G89" s="10">
        <v>1920</v>
      </c>
      <c r="H89" s="10">
        <f t="shared" si="9"/>
        <v>60</v>
      </c>
      <c r="I89" s="10">
        <f t="shared" si="9"/>
        <v>480</v>
      </c>
      <c r="J89" s="11">
        <f t="shared" si="14"/>
        <v>10080</v>
      </c>
      <c r="K89" s="11">
        <f t="shared" si="15"/>
        <v>80640</v>
      </c>
      <c r="L89" s="11">
        <f t="shared" si="16"/>
        <v>2520</v>
      </c>
      <c r="M89" s="11">
        <f t="shared" si="17"/>
        <v>20160</v>
      </c>
      <c r="N89" s="11"/>
    </row>
    <row r="90" spans="1:14" x14ac:dyDescent="0.25">
      <c r="A90" s="17"/>
      <c r="B90" s="31" t="s">
        <v>89</v>
      </c>
      <c r="C90" s="36"/>
      <c r="D90" s="14"/>
      <c r="E90" s="17"/>
      <c r="F90" s="17"/>
      <c r="G90" s="17"/>
      <c r="H90" s="29"/>
      <c r="I90" s="29"/>
      <c r="J90" s="18">
        <f>SUM(J85:J89)</f>
        <v>33120</v>
      </c>
      <c r="K90" s="18">
        <f>SUM(K85:K89)</f>
        <v>274800</v>
      </c>
      <c r="L90" s="18">
        <f>SUM(L85:L89)</f>
        <v>8280</v>
      </c>
      <c r="M90" s="18">
        <f>SUM(M85:M89)</f>
        <v>68700</v>
      </c>
      <c r="N90" s="18">
        <v>687</v>
      </c>
    </row>
    <row r="91" spans="1:14" s="7" customFormat="1" x14ac:dyDescent="0.25">
      <c r="A91" s="68" t="s">
        <v>157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70"/>
    </row>
    <row r="92" spans="1:14" s="7" customFormat="1" x14ac:dyDescent="0.25">
      <c r="A92" s="25">
        <v>1</v>
      </c>
      <c r="B92" s="12" t="s">
        <v>90</v>
      </c>
      <c r="C92" s="71" t="s">
        <v>140</v>
      </c>
      <c r="D92" s="10" t="s">
        <v>7</v>
      </c>
      <c r="E92" s="64">
        <v>35</v>
      </c>
      <c r="F92" s="10">
        <v>400</v>
      </c>
      <c r="G92" s="10">
        <v>1000</v>
      </c>
      <c r="H92" s="10">
        <f t="shared" ref="H92:I102" si="19">F92/4</f>
        <v>100</v>
      </c>
      <c r="I92" s="10">
        <f t="shared" si="19"/>
        <v>250</v>
      </c>
      <c r="J92" s="11">
        <f>F92*E92</f>
        <v>14000</v>
      </c>
      <c r="K92" s="11">
        <f>G92*E92</f>
        <v>35000</v>
      </c>
      <c r="L92" s="11">
        <f>E92*H92</f>
        <v>3500</v>
      </c>
      <c r="M92" s="11">
        <f>E92*I92</f>
        <v>8750</v>
      </c>
      <c r="N92" s="11"/>
    </row>
    <row r="93" spans="1:14" s="7" customFormat="1" x14ac:dyDescent="0.25">
      <c r="A93" s="25">
        <v>2</v>
      </c>
      <c r="B93" s="12" t="s">
        <v>91</v>
      </c>
      <c r="C93" s="73"/>
      <c r="D93" s="10" t="s">
        <v>7</v>
      </c>
      <c r="E93" s="64">
        <v>35</v>
      </c>
      <c r="F93" s="10">
        <v>400</v>
      </c>
      <c r="G93" s="10">
        <v>1000</v>
      </c>
      <c r="H93" s="10">
        <f t="shared" si="19"/>
        <v>100</v>
      </c>
      <c r="I93" s="10">
        <f t="shared" si="19"/>
        <v>250</v>
      </c>
      <c r="J93" s="11">
        <f>F93*E93</f>
        <v>14000</v>
      </c>
      <c r="K93" s="11">
        <f>G93*E93</f>
        <v>35000</v>
      </c>
      <c r="L93" s="11">
        <f>E93*H93</f>
        <v>3500</v>
      </c>
      <c r="M93" s="11">
        <f>E93*I93</f>
        <v>8750</v>
      </c>
      <c r="N93" s="11"/>
    </row>
    <row r="94" spans="1:14" s="7" customFormat="1" x14ac:dyDescent="0.25">
      <c r="A94" s="25">
        <v>3</v>
      </c>
      <c r="B94" s="12" t="s">
        <v>92</v>
      </c>
      <c r="C94" s="71" t="s">
        <v>138</v>
      </c>
      <c r="D94" s="10" t="s">
        <v>7</v>
      </c>
      <c r="E94" s="64">
        <v>12</v>
      </c>
      <c r="F94" s="10">
        <v>1600</v>
      </c>
      <c r="G94" s="10">
        <v>2400</v>
      </c>
      <c r="H94" s="10">
        <f t="shared" si="19"/>
        <v>400</v>
      </c>
      <c r="I94" s="10">
        <f t="shared" si="19"/>
        <v>600</v>
      </c>
      <c r="J94" s="11">
        <f>F94*E94</f>
        <v>19200</v>
      </c>
      <c r="K94" s="11">
        <f>G94*E94</f>
        <v>28800</v>
      </c>
      <c r="L94" s="11">
        <f>E94*H94</f>
        <v>4800</v>
      </c>
      <c r="M94" s="11">
        <f>E94*I94</f>
        <v>7200</v>
      </c>
      <c r="N94" s="11"/>
    </row>
    <row r="95" spans="1:14" s="7" customFormat="1" ht="24" x14ac:dyDescent="0.25">
      <c r="A95" s="25">
        <v>4</v>
      </c>
      <c r="B95" s="12" t="s">
        <v>93</v>
      </c>
      <c r="C95" s="73"/>
      <c r="D95" s="10" t="s">
        <v>7</v>
      </c>
      <c r="E95" s="64">
        <v>55</v>
      </c>
      <c r="F95" s="10">
        <v>400</v>
      </c>
      <c r="G95" s="10">
        <v>800</v>
      </c>
      <c r="H95" s="10">
        <f t="shared" si="19"/>
        <v>100</v>
      </c>
      <c r="I95" s="10">
        <f t="shared" si="19"/>
        <v>200</v>
      </c>
      <c r="J95" s="11">
        <f>F95*E95</f>
        <v>22000</v>
      </c>
      <c r="K95" s="11">
        <f>G95*E95</f>
        <v>44000</v>
      </c>
      <c r="L95" s="11">
        <f>E95*H95</f>
        <v>5500</v>
      </c>
      <c r="M95" s="11">
        <f>E95*I95</f>
        <v>11000</v>
      </c>
      <c r="N95" s="11"/>
    </row>
    <row r="96" spans="1:14" s="7" customFormat="1" x14ac:dyDescent="0.25">
      <c r="A96" s="17"/>
      <c r="B96" s="15" t="s">
        <v>166</v>
      </c>
      <c r="C96" s="17"/>
      <c r="D96" s="14"/>
      <c r="E96" s="17"/>
      <c r="F96" s="17"/>
      <c r="G96" s="17"/>
      <c r="H96" s="29"/>
      <c r="I96" s="29"/>
      <c r="J96" s="18">
        <f>SUM(J92:J95)</f>
        <v>69200</v>
      </c>
      <c r="K96" s="18">
        <f>SUM(K92:K95)</f>
        <v>142800</v>
      </c>
      <c r="L96" s="18">
        <f>SUM(L92:L95)</f>
        <v>17300</v>
      </c>
      <c r="M96" s="18">
        <f>SUM(M92:M95)</f>
        <v>35700</v>
      </c>
      <c r="N96" s="18">
        <f>M96*1%</f>
        <v>357</v>
      </c>
    </row>
    <row r="97" spans="1:14" ht="14.25" customHeight="1" x14ac:dyDescent="0.25">
      <c r="A97" s="68" t="s">
        <v>158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70"/>
    </row>
    <row r="98" spans="1:14" ht="24" x14ac:dyDescent="0.25">
      <c r="A98" s="10">
        <v>1</v>
      </c>
      <c r="B98" s="46" t="s">
        <v>95</v>
      </c>
      <c r="C98" s="10" t="s">
        <v>136</v>
      </c>
      <c r="D98" s="10" t="s">
        <v>7</v>
      </c>
      <c r="E98" s="64">
        <v>350</v>
      </c>
      <c r="F98" s="10">
        <v>8</v>
      </c>
      <c r="G98" s="10">
        <v>40</v>
      </c>
      <c r="H98" s="10">
        <f t="shared" si="19"/>
        <v>2</v>
      </c>
      <c r="I98" s="10">
        <f t="shared" si="19"/>
        <v>10</v>
      </c>
      <c r="J98" s="11">
        <f>F98*E98</f>
        <v>2800</v>
      </c>
      <c r="K98" s="11">
        <f>G98*E98</f>
        <v>14000</v>
      </c>
      <c r="L98" s="11">
        <f>E98*H98</f>
        <v>700</v>
      </c>
      <c r="M98" s="11">
        <f>E98*I98</f>
        <v>3500</v>
      </c>
      <c r="N98" s="11"/>
    </row>
    <row r="99" spans="1:14" x14ac:dyDescent="0.25">
      <c r="A99" s="17"/>
      <c r="B99" s="31" t="s">
        <v>94</v>
      </c>
      <c r="C99" s="17"/>
      <c r="D99" s="14"/>
      <c r="E99" s="17"/>
      <c r="F99" s="17"/>
      <c r="G99" s="17"/>
      <c r="H99" s="29"/>
      <c r="I99" s="29"/>
      <c r="J99" s="18">
        <f>J98</f>
        <v>2800</v>
      </c>
      <c r="K99" s="18">
        <f>K98</f>
        <v>14000</v>
      </c>
      <c r="L99" s="18">
        <f>L98</f>
        <v>700</v>
      </c>
      <c r="M99" s="18">
        <f>M98</f>
        <v>3500</v>
      </c>
      <c r="N99" s="18">
        <f>M99*1%</f>
        <v>35</v>
      </c>
    </row>
    <row r="100" spans="1:14" ht="20.25" customHeight="1" x14ac:dyDescent="0.25">
      <c r="A100" s="68" t="s">
        <v>159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70"/>
    </row>
    <row r="101" spans="1:14" ht="16.5" customHeight="1" x14ac:dyDescent="0.25">
      <c r="A101" s="10">
        <v>1</v>
      </c>
      <c r="B101" s="12" t="s">
        <v>108</v>
      </c>
      <c r="C101" s="71" t="s">
        <v>128</v>
      </c>
      <c r="D101" s="10" t="s">
        <v>7</v>
      </c>
      <c r="E101" s="64">
        <v>1.8</v>
      </c>
      <c r="F101" s="10">
        <v>5000</v>
      </c>
      <c r="G101" s="10">
        <v>50000</v>
      </c>
      <c r="H101" s="10">
        <f t="shared" si="19"/>
        <v>1250</v>
      </c>
      <c r="I101" s="10">
        <f t="shared" si="19"/>
        <v>12500</v>
      </c>
      <c r="J101" s="11">
        <f>F101*E101</f>
        <v>9000</v>
      </c>
      <c r="K101" s="11">
        <f>G101*E101</f>
        <v>90000</v>
      </c>
      <c r="L101" s="11">
        <f>H101*E101</f>
        <v>2250</v>
      </c>
      <c r="M101" s="11">
        <f>I101*E101</f>
        <v>22500</v>
      </c>
      <c r="N101" s="11"/>
    </row>
    <row r="102" spans="1:14" ht="19.5" customHeight="1" x14ac:dyDescent="0.25">
      <c r="A102" s="10">
        <v>2</v>
      </c>
      <c r="B102" s="46" t="s">
        <v>113</v>
      </c>
      <c r="C102" s="72"/>
      <c r="D102" s="10" t="s">
        <v>7</v>
      </c>
      <c r="E102" s="64">
        <v>0.09</v>
      </c>
      <c r="F102" s="10">
        <v>5000</v>
      </c>
      <c r="G102" s="10">
        <v>50000</v>
      </c>
      <c r="H102" s="10">
        <f t="shared" si="19"/>
        <v>1250</v>
      </c>
      <c r="I102" s="10">
        <f t="shared" si="19"/>
        <v>12500</v>
      </c>
      <c r="J102" s="11">
        <f t="shared" ref="J102:J105" si="20">F102*E102</f>
        <v>450</v>
      </c>
      <c r="K102" s="11">
        <f t="shared" ref="K102:K105" si="21">G102*E102</f>
        <v>4500</v>
      </c>
      <c r="L102" s="11">
        <f t="shared" ref="L102:L105" si="22">H102*E102</f>
        <v>112.5</v>
      </c>
      <c r="M102" s="11">
        <f t="shared" ref="M102:M105" si="23">I102*E102</f>
        <v>1125</v>
      </c>
      <c r="N102" s="11"/>
    </row>
    <row r="103" spans="1:14" ht="16.5" customHeight="1" x14ac:dyDescent="0.25">
      <c r="A103" s="10">
        <v>3</v>
      </c>
      <c r="B103" s="46" t="s">
        <v>114</v>
      </c>
      <c r="C103" s="73"/>
      <c r="D103" s="10" t="s">
        <v>7</v>
      </c>
      <c r="E103" s="64">
        <v>0.09</v>
      </c>
      <c r="F103" s="10">
        <v>10000</v>
      </c>
      <c r="G103" s="10">
        <v>200000</v>
      </c>
      <c r="H103" s="10">
        <f t="shared" ref="H103:I105" si="24">F103/4</f>
        <v>2500</v>
      </c>
      <c r="I103" s="10">
        <f t="shared" si="24"/>
        <v>50000</v>
      </c>
      <c r="J103" s="11">
        <f t="shared" si="20"/>
        <v>900</v>
      </c>
      <c r="K103" s="11">
        <f t="shared" si="21"/>
        <v>18000</v>
      </c>
      <c r="L103" s="11">
        <f t="shared" si="22"/>
        <v>225</v>
      </c>
      <c r="M103" s="11">
        <f t="shared" si="23"/>
        <v>4500</v>
      </c>
      <c r="N103" s="11"/>
    </row>
    <row r="104" spans="1:14" ht="16.5" customHeight="1" x14ac:dyDescent="0.25">
      <c r="A104" s="10">
        <v>4</v>
      </c>
      <c r="B104" s="46" t="s">
        <v>109</v>
      </c>
      <c r="C104" s="71" t="s">
        <v>136</v>
      </c>
      <c r="D104" s="10" t="s">
        <v>7</v>
      </c>
      <c r="E104" s="64">
        <v>0.19</v>
      </c>
      <c r="F104" s="10">
        <v>10000</v>
      </c>
      <c r="G104" s="10">
        <v>250000</v>
      </c>
      <c r="H104" s="10">
        <f t="shared" si="24"/>
        <v>2500</v>
      </c>
      <c r="I104" s="10">
        <f t="shared" si="24"/>
        <v>62500</v>
      </c>
      <c r="J104" s="11">
        <f t="shared" si="20"/>
        <v>1900</v>
      </c>
      <c r="K104" s="11">
        <f t="shared" si="21"/>
        <v>47500</v>
      </c>
      <c r="L104" s="11">
        <f t="shared" si="22"/>
        <v>475</v>
      </c>
      <c r="M104" s="11">
        <f t="shared" si="23"/>
        <v>11875</v>
      </c>
      <c r="N104" s="11"/>
    </row>
    <row r="105" spans="1:14" x14ac:dyDescent="0.25">
      <c r="A105" s="10">
        <v>5</v>
      </c>
      <c r="B105" s="46" t="s">
        <v>110</v>
      </c>
      <c r="C105" s="73"/>
      <c r="D105" s="10" t="s">
        <v>7</v>
      </c>
      <c r="E105" s="64">
        <v>1.4</v>
      </c>
      <c r="F105" s="10">
        <v>500</v>
      </c>
      <c r="G105" s="10">
        <v>20000</v>
      </c>
      <c r="H105" s="10">
        <f t="shared" si="24"/>
        <v>125</v>
      </c>
      <c r="I105" s="10">
        <f t="shared" si="24"/>
        <v>5000</v>
      </c>
      <c r="J105" s="11">
        <f t="shared" si="20"/>
        <v>700</v>
      </c>
      <c r="K105" s="11">
        <f t="shared" si="21"/>
        <v>28000</v>
      </c>
      <c r="L105" s="11">
        <f t="shared" si="22"/>
        <v>175</v>
      </c>
      <c r="M105" s="11">
        <f t="shared" si="23"/>
        <v>7000</v>
      </c>
      <c r="N105" s="11"/>
    </row>
    <row r="106" spans="1:14" x14ac:dyDescent="0.25">
      <c r="A106" s="17"/>
      <c r="B106" s="31" t="s">
        <v>96</v>
      </c>
      <c r="C106" s="36"/>
      <c r="D106" s="14"/>
      <c r="E106" s="17"/>
      <c r="F106" s="17"/>
      <c r="G106" s="17"/>
      <c r="H106" s="17"/>
      <c r="I106" s="17"/>
      <c r="J106" s="18">
        <f t="shared" ref="J106:L106" si="25">SUM(J101:J105)</f>
        <v>12950</v>
      </c>
      <c r="K106" s="18">
        <f t="shared" si="25"/>
        <v>188000</v>
      </c>
      <c r="L106" s="18">
        <f t="shared" si="25"/>
        <v>3237.5</v>
      </c>
      <c r="M106" s="18">
        <f>SUM(M101:M105)</f>
        <v>47000</v>
      </c>
      <c r="N106" s="18">
        <v>470</v>
      </c>
    </row>
    <row r="107" spans="1:14" ht="15.75" customHeight="1" x14ac:dyDescent="0.25">
      <c r="A107" s="68" t="s">
        <v>160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70"/>
    </row>
    <row r="108" spans="1:14" ht="22.5" customHeight="1" x14ac:dyDescent="0.25">
      <c r="A108" s="10">
        <v>1</v>
      </c>
      <c r="B108" s="12" t="s">
        <v>111</v>
      </c>
      <c r="C108" s="10" t="s">
        <v>138</v>
      </c>
      <c r="D108" s="10" t="s">
        <v>7</v>
      </c>
      <c r="E108" s="64">
        <v>150</v>
      </c>
      <c r="F108" s="10">
        <v>12</v>
      </c>
      <c r="G108" s="10">
        <v>120</v>
      </c>
      <c r="H108" s="10">
        <v>4</v>
      </c>
      <c r="I108" s="10">
        <v>25</v>
      </c>
      <c r="J108" s="11">
        <f>F108*E108</f>
        <v>1800</v>
      </c>
      <c r="K108" s="11">
        <f>G108*E108</f>
        <v>18000</v>
      </c>
      <c r="L108" s="11">
        <f>H108*E108</f>
        <v>600</v>
      </c>
      <c r="M108" s="11">
        <f>I108*E108</f>
        <v>3750</v>
      </c>
      <c r="N108" s="11"/>
    </row>
    <row r="109" spans="1:14" x14ac:dyDescent="0.25">
      <c r="A109" s="17"/>
      <c r="B109" s="31" t="s">
        <v>97</v>
      </c>
      <c r="C109" s="28"/>
      <c r="D109" s="14"/>
      <c r="E109" s="17"/>
      <c r="F109" s="17"/>
      <c r="G109" s="17"/>
      <c r="H109" s="17"/>
      <c r="I109" s="17"/>
      <c r="J109" s="18">
        <f>SUM(J108:J108)</f>
        <v>1800</v>
      </c>
      <c r="K109" s="18">
        <f>SUM(K108:K108)</f>
        <v>18000</v>
      </c>
      <c r="L109" s="18">
        <f>SUM(L108:L108)</f>
        <v>600</v>
      </c>
      <c r="M109" s="18">
        <f>SUM(M108:M108)</f>
        <v>3750</v>
      </c>
      <c r="N109" s="18">
        <v>37</v>
      </c>
    </row>
    <row r="110" spans="1:14" x14ac:dyDescent="0.25">
      <c r="A110" s="68" t="s">
        <v>161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70"/>
    </row>
    <row r="111" spans="1:14" ht="36" x14ac:dyDescent="0.25">
      <c r="A111" s="10">
        <v>1</v>
      </c>
      <c r="B111" s="12" t="s">
        <v>116</v>
      </c>
      <c r="C111" s="10" t="s">
        <v>141</v>
      </c>
      <c r="D111" s="10" t="s">
        <v>7</v>
      </c>
      <c r="E111" s="64">
        <v>280</v>
      </c>
      <c r="F111" s="10">
        <v>50</v>
      </c>
      <c r="G111" s="10">
        <v>180</v>
      </c>
      <c r="H111" s="10">
        <v>24</v>
      </c>
      <c r="I111" s="10">
        <v>60</v>
      </c>
      <c r="J111" s="11">
        <f>F111*E111</f>
        <v>14000</v>
      </c>
      <c r="K111" s="11">
        <f>G111*E111</f>
        <v>50400</v>
      </c>
      <c r="L111" s="11">
        <f>H111*E111</f>
        <v>6720</v>
      </c>
      <c r="M111" s="11">
        <f>I111*E111</f>
        <v>16800</v>
      </c>
      <c r="N111" s="11"/>
    </row>
    <row r="112" spans="1:14" x14ac:dyDescent="0.25">
      <c r="A112" s="17"/>
      <c r="B112" s="31" t="s">
        <v>98</v>
      </c>
      <c r="C112" s="36"/>
      <c r="D112" s="14"/>
      <c r="E112" s="17"/>
      <c r="F112" s="17"/>
      <c r="G112" s="17"/>
      <c r="H112" s="17"/>
      <c r="I112" s="17"/>
      <c r="J112" s="18">
        <f>SUM(J111:J111)</f>
        <v>14000</v>
      </c>
      <c r="K112" s="18">
        <f>SUM(K111:K111)</f>
        <v>50400</v>
      </c>
      <c r="L112" s="18">
        <f>SUM(L111:L111)</f>
        <v>6720</v>
      </c>
      <c r="M112" s="18">
        <f>SUM(M111:M111)</f>
        <v>16800</v>
      </c>
      <c r="N112" s="18">
        <f>M112*1%</f>
        <v>168</v>
      </c>
    </row>
    <row r="113" spans="1:14" x14ac:dyDescent="0.25">
      <c r="A113" s="68" t="s">
        <v>162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70"/>
    </row>
    <row r="114" spans="1:14" ht="36" x14ac:dyDescent="0.25">
      <c r="A114" s="10">
        <v>1</v>
      </c>
      <c r="B114" s="12" t="s">
        <v>117</v>
      </c>
      <c r="C114" s="10" t="s">
        <v>141</v>
      </c>
      <c r="D114" s="10" t="s">
        <v>7</v>
      </c>
      <c r="E114" s="64">
        <v>300</v>
      </c>
      <c r="F114" s="10">
        <v>8</v>
      </c>
      <c r="G114" s="10">
        <v>40</v>
      </c>
      <c r="H114" s="10">
        <v>2</v>
      </c>
      <c r="I114" s="10">
        <v>10</v>
      </c>
      <c r="J114" s="11">
        <f>F114*E114</f>
        <v>2400</v>
      </c>
      <c r="K114" s="11">
        <f>G114*E114</f>
        <v>12000</v>
      </c>
      <c r="L114" s="11">
        <f>H114*E114</f>
        <v>600</v>
      </c>
      <c r="M114" s="11">
        <f>I114*E114</f>
        <v>3000</v>
      </c>
      <c r="N114" s="11"/>
    </row>
    <row r="115" spans="1:14" x14ac:dyDescent="0.25">
      <c r="A115" s="17"/>
      <c r="B115" s="31" t="s">
        <v>99</v>
      </c>
      <c r="C115" s="36"/>
      <c r="D115" s="14"/>
      <c r="E115" s="17"/>
      <c r="F115" s="17"/>
      <c r="G115" s="17"/>
      <c r="H115" s="17"/>
      <c r="I115" s="17"/>
      <c r="J115" s="18">
        <f>SUM(J114:J114)</f>
        <v>2400</v>
      </c>
      <c r="K115" s="18">
        <f>SUM(K114:K114)</f>
        <v>12000</v>
      </c>
      <c r="L115" s="18">
        <f>SUM(L114:L114)</f>
        <v>600</v>
      </c>
      <c r="M115" s="18">
        <f>SUM(M114:M114)</f>
        <v>3000</v>
      </c>
      <c r="N115" s="18">
        <f>M115*1%</f>
        <v>30</v>
      </c>
    </row>
    <row r="116" spans="1:14" x14ac:dyDescent="0.25">
      <c r="A116" s="68" t="s">
        <v>163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70"/>
    </row>
    <row r="117" spans="1:14" ht="27.75" customHeight="1" x14ac:dyDescent="0.25">
      <c r="A117" s="8">
        <v>1</v>
      </c>
      <c r="B117" s="47" t="s">
        <v>118</v>
      </c>
      <c r="C117" s="34" t="s">
        <v>138</v>
      </c>
      <c r="D117" s="10" t="s">
        <v>7</v>
      </c>
      <c r="E117" s="10">
        <v>2.75</v>
      </c>
      <c r="F117" s="10">
        <v>400</v>
      </c>
      <c r="G117" s="10">
        <v>3000</v>
      </c>
      <c r="H117" s="10">
        <v>100</v>
      </c>
      <c r="I117" s="10">
        <v>800</v>
      </c>
      <c r="J117" s="11">
        <f>F117*E117</f>
        <v>1100</v>
      </c>
      <c r="K117" s="11">
        <f>G117*E117</f>
        <v>8250</v>
      </c>
      <c r="L117" s="11">
        <f>H117*E117</f>
        <v>275</v>
      </c>
      <c r="M117" s="11">
        <f>I117*E117</f>
        <v>2200</v>
      </c>
      <c r="N117" s="11"/>
    </row>
    <row r="118" spans="1:14" x14ac:dyDescent="0.25">
      <c r="A118" s="17"/>
      <c r="B118" s="31" t="s">
        <v>100</v>
      </c>
      <c r="C118" s="36"/>
      <c r="D118" s="14"/>
      <c r="E118" s="17"/>
      <c r="F118" s="17"/>
      <c r="G118" s="17"/>
      <c r="H118" s="17"/>
      <c r="I118" s="17"/>
      <c r="J118" s="18">
        <f>SUM(J117:J117)</f>
        <v>1100</v>
      </c>
      <c r="K118" s="18">
        <f t="shared" ref="K118:M118" si="26">SUM(K117:K117)</f>
        <v>8250</v>
      </c>
      <c r="L118" s="18">
        <f t="shared" si="26"/>
        <v>275</v>
      </c>
      <c r="M118" s="18">
        <f t="shared" si="26"/>
        <v>2200</v>
      </c>
      <c r="N118" s="18">
        <f>M118*1%</f>
        <v>22</v>
      </c>
    </row>
    <row r="119" spans="1:14" x14ac:dyDescent="0.25">
      <c r="A119" s="68" t="s">
        <v>164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70"/>
    </row>
    <row r="120" spans="1:14" ht="24" x14ac:dyDescent="0.25">
      <c r="A120" s="10">
        <v>1</v>
      </c>
      <c r="B120" s="12" t="s">
        <v>144</v>
      </c>
      <c r="C120" s="35" t="s">
        <v>142</v>
      </c>
      <c r="D120" s="10" t="s">
        <v>7</v>
      </c>
      <c r="E120" s="64">
        <v>15</v>
      </c>
      <c r="F120" s="10">
        <v>500</v>
      </c>
      <c r="G120" s="10">
        <v>8000</v>
      </c>
      <c r="H120" s="10">
        <v>100</v>
      </c>
      <c r="I120" s="10">
        <v>2000</v>
      </c>
      <c r="J120" s="11">
        <f>F120*E120</f>
        <v>7500</v>
      </c>
      <c r="K120" s="11">
        <f>G120*E120</f>
        <v>120000</v>
      </c>
      <c r="L120" s="11">
        <f>H120*E120</f>
        <v>1500</v>
      </c>
      <c r="M120" s="11">
        <f>I120*E120</f>
        <v>30000</v>
      </c>
      <c r="N120" s="11"/>
    </row>
    <row r="121" spans="1:14" x14ac:dyDescent="0.25">
      <c r="A121" s="17"/>
      <c r="B121" s="31" t="s">
        <v>101</v>
      </c>
      <c r="C121" s="36"/>
      <c r="D121" s="14"/>
      <c r="E121" s="17"/>
      <c r="F121" s="17"/>
      <c r="G121" s="17"/>
      <c r="H121" s="17"/>
      <c r="I121" s="17"/>
      <c r="J121" s="18">
        <f>SUM(J120:J120)</f>
        <v>7500</v>
      </c>
      <c r="K121" s="18">
        <f>SUM(K120:K120)</f>
        <v>120000</v>
      </c>
      <c r="L121" s="18">
        <f>SUM(L120:L120)</f>
        <v>1500</v>
      </c>
      <c r="M121" s="18">
        <f>SUM(M120:M120)</f>
        <v>30000</v>
      </c>
      <c r="N121" s="18">
        <f>M121*1%</f>
        <v>300</v>
      </c>
    </row>
    <row r="122" spans="1:14" x14ac:dyDescent="0.25">
      <c r="A122" s="68" t="s">
        <v>165</v>
      </c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70"/>
    </row>
    <row r="123" spans="1:14" ht="24.75" customHeight="1" x14ac:dyDescent="0.25">
      <c r="A123" s="10">
        <v>1</v>
      </c>
      <c r="B123" s="53" t="s">
        <v>112</v>
      </c>
      <c r="C123" s="34" t="s">
        <v>138</v>
      </c>
      <c r="D123" s="10" t="s">
        <v>7</v>
      </c>
      <c r="E123" s="10">
        <v>0.08</v>
      </c>
      <c r="F123" s="10">
        <v>5000</v>
      </c>
      <c r="G123" s="10">
        <v>50000</v>
      </c>
      <c r="H123" s="10">
        <v>1000</v>
      </c>
      <c r="I123" s="10">
        <v>15000</v>
      </c>
      <c r="J123" s="11">
        <f>F123*E123</f>
        <v>400</v>
      </c>
      <c r="K123" s="11">
        <f>G123*E123</f>
        <v>4000</v>
      </c>
      <c r="L123" s="11">
        <f>E123*H123</f>
        <v>80</v>
      </c>
      <c r="M123" s="11">
        <f>E123*I123</f>
        <v>1200</v>
      </c>
      <c r="N123" s="11"/>
    </row>
    <row r="124" spans="1:14" x14ac:dyDescent="0.25">
      <c r="A124" s="17"/>
      <c r="B124" s="15" t="s">
        <v>102</v>
      </c>
      <c r="C124" s="17"/>
      <c r="D124" s="14"/>
      <c r="E124" s="17"/>
      <c r="F124" s="17"/>
      <c r="G124" s="17"/>
      <c r="H124" s="17"/>
      <c r="I124" s="17"/>
      <c r="J124" s="18">
        <f>SUM(J123:J123)</f>
        <v>400</v>
      </c>
      <c r="K124" s="18">
        <f>SUM(K123:K123)</f>
        <v>4000</v>
      </c>
      <c r="L124" s="18">
        <f>SUM(L123:L123)</f>
        <v>80</v>
      </c>
      <c r="M124" s="18">
        <f>SUM(M123:M123)</f>
        <v>1200</v>
      </c>
      <c r="N124" s="18">
        <f>M124*1%</f>
        <v>12</v>
      </c>
    </row>
    <row r="125" spans="1:14" x14ac:dyDescent="0.25">
      <c r="A125" s="68" t="s">
        <v>167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70"/>
    </row>
    <row r="126" spans="1:14" x14ac:dyDescent="0.25">
      <c r="A126" s="10">
        <v>1</v>
      </c>
      <c r="B126" s="48" t="s">
        <v>119</v>
      </c>
      <c r="C126" s="10" t="s">
        <v>143</v>
      </c>
      <c r="D126" s="10" t="s">
        <v>7</v>
      </c>
      <c r="E126" s="64">
        <v>6</v>
      </c>
      <c r="F126" s="10">
        <v>6000</v>
      </c>
      <c r="G126" s="10">
        <v>36000</v>
      </c>
      <c r="H126" s="10">
        <v>1200</v>
      </c>
      <c r="I126" s="10">
        <v>10000</v>
      </c>
      <c r="J126" s="11">
        <f>F126*E126</f>
        <v>36000</v>
      </c>
      <c r="K126" s="11">
        <f>G126*E126</f>
        <v>216000</v>
      </c>
      <c r="L126" s="11">
        <f>E126*H126</f>
        <v>7200</v>
      </c>
      <c r="M126" s="11">
        <f>E126*I126</f>
        <v>60000</v>
      </c>
      <c r="N126" s="11"/>
    </row>
    <row r="127" spans="1:14" x14ac:dyDescent="0.25">
      <c r="A127" s="10"/>
      <c r="B127" s="15" t="s">
        <v>103</v>
      </c>
      <c r="C127" s="10"/>
      <c r="D127" s="10"/>
      <c r="E127" s="10"/>
      <c r="F127" s="10"/>
      <c r="G127" s="10"/>
      <c r="H127" s="10"/>
      <c r="I127" s="10"/>
      <c r="J127" s="49">
        <f>SUM(J126)</f>
        <v>36000</v>
      </c>
      <c r="K127" s="49">
        <f t="shared" ref="K127:M127" si="27">SUM(K126)</f>
        <v>216000</v>
      </c>
      <c r="L127" s="49">
        <f t="shared" si="27"/>
        <v>7200</v>
      </c>
      <c r="M127" s="49">
        <f t="shared" si="27"/>
        <v>60000</v>
      </c>
      <c r="N127" s="49">
        <f>M127*1%</f>
        <v>600</v>
      </c>
    </row>
    <row r="128" spans="1:14" x14ac:dyDescent="0.25">
      <c r="A128" s="68" t="s">
        <v>168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70"/>
    </row>
    <row r="129" spans="1:14" ht="24" x14ac:dyDescent="0.25">
      <c r="A129" s="10">
        <v>1</v>
      </c>
      <c r="B129" s="63" t="s">
        <v>145</v>
      </c>
      <c r="C129" s="34" t="s">
        <v>138</v>
      </c>
      <c r="D129" s="10" t="s">
        <v>7</v>
      </c>
      <c r="E129" s="64">
        <v>30</v>
      </c>
      <c r="F129" s="10">
        <v>500</v>
      </c>
      <c r="G129" s="10">
        <v>1500</v>
      </c>
      <c r="H129" s="10">
        <v>250</v>
      </c>
      <c r="I129" s="10">
        <v>700</v>
      </c>
      <c r="J129" s="11">
        <f>F129*E129</f>
        <v>15000</v>
      </c>
      <c r="K129" s="11">
        <f>G129*E129</f>
        <v>45000</v>
      </c>
      <c r="L129" s="11">
        <f>E129*H129</f>
        <v>7500</v>
      </c>
      <c r="M129" s="11">
        <f>E129*I129</f>
        <v>21000</v>
      </c>
      <c r="N129" s="49"/>
    </row>
    <row r="130" spans="1:14" x14ac:dyDescent="0.25">
      <c r="A130" s="17"/>
      <c r="B130" s="15" t="s">
        <v>104</v>
      </c>
      <c r="C130" s="17"/>
      <c r="D130" s="14"/>
      <c r="E130" s="17"/>
      <c r="F130" s="17"/>
      <c r="G130" s="17"/>
      <c r="H130" s="17"/>
      <c r="I130" s="17"/>
      <c r="J130" s="18">
        <f>SUM(J129)</f>
        <v>15000</v>
      </c>
      <c r="K130" s="18">
        <f t="shared" ref="K130:M130" si="28">SUM(K129)</f>
        <v>45000</v>
      </c>
      <c r="L130" s="18">
        <f t="shared" si="28"/>
        <v>7500</v>
      </c>
      <c r="M130" s="18">
        <f t="shared" si="28"/>
        <v>21000</v>
      </c>
      <c r="N130" s="50">
        <f>M130*1%</f>
        <v>210</v>
      </c>
    </row>
    <row r="131" spans="1:14" x14ac:dyDescent="0.25">
      <c r="A131" s="51"/>
      <c r="B131" s="54" t="s">
        <v>105</v>
      </c>
      <c r="C131" s="55"/>
      <c r="D131" s="56"/>
      <c r="E131" s="56"/>
      <c r="F131" s="56"/>
      <c r="G131" s="56"/>
      <c r="H131" s="56"/>
      <c r="I131" s="56"/>
      <c r="J131" s="58">
        <f>J130+J127+J124+J121+J118+J112+J115+J109+J106+J99+J96+J90+J83+J78+J75+J71+J64+J59+J56+J51+J41+J38+J33+J28+J23+J18+J15</f>
        <v>642628</v>
      </c>
      <c r="K131" s="58">
        <f t="shared" ref="K131:M131" si="29">K130+K127+K124+K121+K118+K112+K115+K109+K106+K99+K96+K90+K83+K78+K75+K71+K64+K59+K56+K51+K41+K38+K33+K28+K23+K18+K15</f>
        <v>3384670</v>
      </c>
      <c r="L131" s="58">
        <f t="shared" si="29"/>
        <v>171619.5</v>
      </c>
      <c r="M131" s="58">
        <f t="shared" si="29"/>
        <v>865705</v>
      </c>
      <c r="N131" s="57"/>
    </row>
  </sheetData>
  <mergeCells count="36">
    <mergeCell ref="C73:C74"/>
    <mergeCell ref="C80:C82"/>
    <mergeCell ref="C85:C89"/>
    <mergeCell ref="A60:N60"/>
    <mergeCell ref="A65:N65"/>
    <mergeCell ref="A72:N72"/>
    <mergeCell ref="A76:N76"/>
    <mergeCell ref="A79:N79"/>
    <mergeCell ref="A84:N84"/>
    <mergeCell ref="A5:N5"/>
    <mergeCell ref="A16:N16"/>
    <mergeCell ref="A19:N19"/>
    <mergeCell ref="A24:N24"/>
    <mergeCell ref="A29:N29"/>
    <mergeCell ref="A34:N34"/>
    <mergeCell ref="A39:N39"/>
    <mergeCell ref="A42:N42"/>
    <mergeCell ref="A52:N52"/>
    <mergeCell ref="A57:N57"/>
    <mergeCell ref="C44:C50"/>
    <mergeCell ref="C53:C55"/>
    <mergeCell ref="A91:N91"/>
    <mergeCell ref="A97:N97"/>
    <mergeCell ref="A100:N100"/>
    <mergeCell ref="A107:N107"/>
    <mergeCell ref="A110:N110"/>
    <mergeCell ref="C101:C103"/>
    <mergeCell ref="C104:C105"/>
    <mergeCell ref="C92:C93"/>
    <mergeCell ref="C94:C95"/>
    <mergeCell ref="A128:N128"/>
    <mergeCell ref="A113:N113"/>
    <mergeCell ref="A116:N116"/>
    <mergeCell ref="A119:N119"/>
    <mergeCell ref="A122:N122"/>
    <mergeCell ref="A125:N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Aprovizionare 1 Achizitii</dc:creator>
  <cp:lastModifiedBy>Achizitii 2</cp:lastModifiedBy>
  <dcterms:created xsi:type="dcterms:W3CDTF">2015-06-05T18:17:20Z</dcterms:created>
  <dcterms:modified xsi:type="dcterms:W3CDTF">2025-12-17T09:16:40Z</dcterms:modified>
</cp:coreProperties>
</file>