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onescu\Desktop\Stick\DNP\Curatenie 2025\Documente finale\Documente SEAP\"/>
    </mc:Choice>
  </mc:AlternateContent>
  <bookViews>
    <workbookView xWindow="0" yWindow="0" windowWidth="28680" windowHeight="12330" tabRatio="350" activeTab="1"/>
  </bookViews>
  <sheets>
    <sheet name="Anexa 1 La Caiet de sarcini" sheetId="1" r:id="rId1"/>
    <sheet name="Materiale consumabileloturi" sheetId="4" r:id="rId2"/>
    <sheet name="Materiale consumabile pe locati" sheetId="5" r:id="rId3"/>
  </sheets>
  <definedNames>
    <definedName name="_xlnm._FilterDatabase" localSheetId="0" hidden="1">'Anexa 1 La Caiet de sarcini'!$A$9:$CA$86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4" l="1"/>
  <c r="H6" i="4"/>
  <c r="I6" i="4"/>
  <c r="G7" i="4"/>
  <c r="H7" i="4"/>
  <c r="I7" i="4"/>
  <c r="G8" i="4"/>
  <c r="H8" i="4"/>
  <c r="I8" i="4"/>
  <c r="G9" i="4"/>
  <c r="H9" i="4"/>
  <c r="I9" i="4"/>
  <c r="G10" i="4"/>
  <c r="H10" i="4"/>
  <c r="I10" i="4"/>
  <c r="F6" i="4"/>
  <c r="F7" i="4"/>
  <c r="F8" i="4"/>
  <c r="F9" i="4"/>
  <c r="F10" i="4"/>
  <c r="E6" i="4"/>
  <c r="E7" i="4"/>
  <c r="E8" i="4"/>
  <c r="E9" i="4"/>
  <c r="E10" i="4"/>
  <c r="D6" i="4"/>
  <c r="D7" i="4"/>
  <c r="D8" i="4"/>
  <c r="D9" i="4"/>
  <c r="D10" i="4"/>
  <c r="I5" i="4"/>
  <c r="H5" i="4"/>
  <c r="G5" i="4"/>
  <c r="F5" i="4"/>
  <c r="E5" i="4"/>
  <c r="D5" i="4"/>
  <c r="E86" i="1" l="1"/>
  <c r="W84" i="1"/>
  <c r="V84" i="1"/>
  <c r="U84" i="1"/>
  <c r="T84" i="1"/>
  <c r="S84" i="1"/>
  <c r="R84" i="1"/>
  <c r="N84" i="1"/>
  <c r="L84" i="1"/>
  <c r="J84" i="1"/>
  <c r="H84" i="1"/>
  <c r="F84" i="1"/>
  <c r="E84" i="1"/>
  <c r="P79" i="1"/>
  <c r="P84" i="1" s="1"/>
  <c r="W76" i="1"/>
  <c r="V76" i="1"/>
  <c r="U76" i="1"/>
  <c r="T76" i="1"/>
  <c r="S76" i="1"/>
  <c r="R76" i="1"/>
  <c r="P76" i="1"/>
  <c r="N76" i="1"/>
  <c r="L76" i="1"/>
  <c r="J76" i="1"/>
  <c r="F76" i="1"/>
  <c r="H73" i="1"/>
  <c r="H76" i="1" s="1"/>
  <c r="E66" i="1"/>
  <c r="E76" i="1" s="1"/>
  <c r="W64" i="1"/>
  <c r="V64" i="1"/>
  <c r="U64" i="1"/>
  <c r="T64" i="1"/>
  <c r="S64" i="1"/>
  <c r="R64" i="1"/>
  <c r="P64" i="1"/>
  <c r="N64" i="1"/>
  <c r="L64" i="1"/>
  <c r="J64" i="1"/>
  <c r="H64" i="1"/>
  <c r="F64" i="1"/>
  <c r="E64" i="1"/>
  <c r="W53" i="1"/>
  <c r="V53" i="1"/>
  <c r="U53" i="1"/>
  <c r="T53" i="1"/>
  <c r="S53" i="1"/>
  <c r="R53" i="1"/>
  <c r="P53" i="1"/>
  <c r="N53" i="1"/>
  <c r="L53" i="1"/>
  <c r="J53" i="1"/>
  <c r="H53" i="1"/>
  <c r="E53" i="1"/>
  <c r="F48" i="1"/>
  <c r="F53" i="1" s="1"/>
  <c r="W36" i="1"/>
  <c r="V36" i="1"/>
  <c r="U36" i="1"/>
  <c r="T36" i="1"/>
  <c r="S36" i="1"/>
  <c r="R36" i="1"/>
  <c r="P36" i="1"/>
  <c r="N36" i="1"/>
  <c r="L36" i="1"/>
  <c r="J36" i="1"/>
  <c r="H36" i="1"/>
  <c r="F36" i="1"/>
  <c r="E30" i="1"/>
  <c r="E36" i="1" s="1"/>
  <c r="W22" i="1"/>
  <c r="V22" i="1"/>
  <c r="U22" i="1"/>
  <c r="T22" i="1"/>
  <c r="S22" i="1"/>
  <c r="R22" i="1"/>
  <c r="P22" i="1"/>
  <c r="N22" i="1"/>
  <c r="L22" i="1"/>
  <c r="J22" i="1"/>
  <c r="H22" i="1"/>
  <c r="F22" i="1"/>
  <c r="E22" i="1"/>
  <c r="E85" i="1" l="1"/>
  <c r="V85" i="1"/>
  <c r="L85" i="1"/>
  <c r="J85" i="1"/>
  <c r="N85" i="1"/>
  <c r="T85" i="1"/>
  <c r="R85" i="1"/>
  <c r="U85" i="1"/>
  <c r="P85" i="1"/>
  <c r="S85" i="1"/>
  <c r="W85" i="1"/>
  <c r="F85" i="1"/>
  <c r="H85" i="1"/>
</calcChain>
</file>

<file path=xl/sharedStrings.xml><?xml version="1.0" encoding="utf-8"?>
<sst xmlns="http://schemas.openxmlformats.org/spreadsheetml/2006/main" count="648" uniqueCount="258">
  <si>
    <t>Situația centralizata cu privire la necesarul de servicii de curățenie solicitate  în cadrul Contractului subsecvent</t>
  </si>
  <si>
    <t>Informații privind spațiul</t>
  </si>
  <si>
    <t>Informații privind traficul de persoane</t>
  </si>
  <si>
    <t>Lot</t>
  </si>
  <si>
    <t>SP</t>
  </si>
  <si>
    <t>Suprafata utilă (mp), din care</t>
  </si>
  <si>
    <t>Suprafața cu destinație de birouri (mp)/pardoseală</t>
  </si>
  <si>
    <t>Suprafața spații comune (mp)/pardoseală</t>
  </si>
  <si>
    <t>Suprafața grupurilor sanitare (mp)/pardoseală</t>
  </si>
  <si>
    <t>Suprafata arhiva (mp)/pardoseală</t>
  </si>
  <si>
    <t>Suprafață sală sedinte/consiliere (mp)/pardoseala</t>
  </si>
  <si>
    <t>Suprafață holuri, scari de acces (mp)/pardoseală</t>
  </si>
  <si>
    <t>Alte suprafețe (mp)/pardoseală (magazie, camera echipamente, tehnică etc)</t>
  </si>
  <si>
    <t>Nr. grupuri sanitare (nr.)</t>
  </si>
  <si>
    <t xml:space="preserve">Nr. institutii care folosesc baile </t>
  </si>
  <si>
    <t>Nr. institutii care folosesc scarile de  acces</t>
  </si>
  <si>
    <t xml:space="preserve">Nr. de salariați </t>
  </si>
  <si>
    <t xml:space="preserve">Nr. mediu de vizitatori/zi </t>
  </si>
  <si>
    <t>1. Regiunea N-E</t>
  </si>
  <si>
    <t>Bacau</t>
  </si>
  <si>
    <t>principal</t>
  </si>
  <si>
    <t>Mun. Bacău, str. Maramures nr. 30, jud. Bacău</t>
  </si>
  <si>
    <t>parchet/ marmura/ mocheta</t>
  </si>
  <si>
    <t>marmura</t>
  </si>
  <si>
    <t>beton</t>
  </si>
  <si>
    <t>marmura/gresie/ parchet</t>
  </si>
  <si>
    <t>Vaslui</t>
  </si>
  <si>
    <t>gresie</t>
  </si>
  <si>
    <t>secundar</t>
  </si>
  <si>
    <t>parchet</t>
  </si>
  <si>
    <t>Neamt</t>
  </si>
  <si>
    <t>bd. Decebal, nr. 32, Piatra Neamt</t>
  </si>
  <si>
    <t xml:space="preserve"> gresie</t>
  </si>
  <si>
    <t xml:space="preserve">secundar </t>
  </si>
  <si>
    <t>Iasi</t>
  </si>
  <si>
    <t>170  parchet, 62  mocheta</t>
  </si>
  <si>
    <t>mozaic</t>
  </si>
  <si>
    <t xml:space="preserve"> parchet</t>
  </si>
  <si>
    <t>Suceava</t>
  </si>
  <si>
    <t xml:space="preserve"> pardoseală de trafic intens</t>
  </si>
  <si>
    <t xml:space="preserve"> gresie+pardoseală de trafic intens</t>
  </si>
  <si>
    <t>Botoșani</t>
  </si>
  <si>
    <t xml:space="preserve"> Tribunalul Botoșani, Piața revoluției nr. 17, jud. Botoșani</t>
  </si>
  <si>
    <t>pardoseală</t>
  </si>
  <si>
    <t>Dorohoi, str. 1 Decembrienr. 24, jud. Botoșani</t>
  </si>
  <si>
    <t>CANT. MAX  MP/LUNĂ LOT 1</t>
  </si>
  <si>
    <t>2. Regiunea S-E</t>
  </si>
  <si>
    <t>Constanta</t>
  </si>
  <si>
    <t>parchet/gresie</t>
  </si>
  <si>
    <t>Ialomiţa</t>
  </si>
  <si>
    <t>mocheta</t>
  </si>
  <si>
    <t>6,0</t>
  </si>
  <si>
    <t>3,0</t>
  </si>
  <si>
    <t>0,0</t>
  </si>
  <si>
    <t>10,0</t>
  </si>
  <si>
    <t>Tulcea</t>
  </si>
  <si>
    <t>Tulcea, str. Toamnei, nr. 15</t>
  </si>
  <si>
    <t>Braila</t>
  </si>
  <si>
    <t>Brăila, str. Nicolae Grigorescu nr.1, et.2, cam.201, 202, 204, 205, 222</t>
  </si>
  <si>
    <t xml:space="preserve"> mocheta</t>
  </si>
  <si>
    <t>Buzău</t>
  </si>
  <si>
    <t>Calarasi</t>
  </si>
  <si>
    <t>Călărași str. I.H.Radulescu, nr 5-7, jud Călărași</t>
  </si>
  <si>
    <t>Galaţi</t>
  </si>
  <si>
    <t xml:space="preserve">Galaţi, str. Florilor, nr. 2, camin E, parter </t>
  </si>
  <si>
    <t>linoleu</t>
  </si>
  <si>
    <t>Vrancea</t>
  </si>
  <si>
    <t>principal 1</t>
  </si>
  <si>
    <t>principal 2</t>
  </si>
  <si>
    <t>CANT. MAX  MP/LUNĂ LOT 2</t>
  </si>
  <si>
    <t xml:space="preserve"> 3, Regiunea  S-Muntenia-Oltenia</t>
  </si>
  <si>
    <t>Prahova</t>
  </si>
  <si>
    <t>Ploiesti, str. Ana Ipătescu, nr.1</t>
  </si>
  <si>
    <t>par chet</t>
  </si>
  <si>
    <t>mocheta/pardoseala</t>
  </si>
  <si>
    <t>Dambovita</t>
  </si>
  <si>
    <t>Târgovişte, str. Lt. Stancu Ion, nr.2E, et.1, Jud. Dâmboviţa</t>
  </si>
  <si>
    <t xml:space="preserve">parchet </t>
  </si>
  <si>
    <t>Teleorman</t>
  </si>
  <si>
    <t>Alexandria, str. Libertății, nr. 242, etaj 2, județ Teleorman</t>
  </si>
  <si>
    <t>Roșiorii de Vede, str. Mărășești, nr. 52, județ Teleorman</t>
  </si>
  <si>
    <t>Argeș</t>
  </si>
  <si>
    <t>Arges Pitesti, Bd. IC Brătianu, nr. 7</t>
  </si>
  <si>
    <t>Curtea de Argeș, str. Negru Vodă, nr. 84</t>
  </si>
  <si>
    <t>Olt</t>
  </si>
  <si>
    <t>Mun. Slatina, Bb A.I. Cuza nr. 20 jud. Olt (în incinta Magazin Winmarkt Slatina)</t>
  </si>
  <si>
    <t>Mun. Caracal, Str. Iancu Jianu, nr.39.</t>
  </si>
  <si>
    <t>pardoseala</t>
  </si>
  <si>
    <t>Dolj</t>
  </si>
  <si>
    <t>Craiova, str. Brestei, nr. 12. jud. Dolj</t>
  </si>
  <si>
    <t>Gorj</t>
  </si>
  <si>
    <t>Mun.Tg Jiu, str. Traian, nr. 5A, jud. Gorj</t>
  </si>
  <si>
    <t>mocheta, parchet</t>
  </si>
  <si>
    <t>DNP</t>
  </si>
  <si>
    <t>București, str. Apolodor nr. 17, sector 5, etaj 6</t>
  </si>
  <si>
    <t xml:space="preserve"> mocheta/mozaic</t>
  </si>
  <si>
    <t>Mehedinti</t>
  </si>
  <si>
    <t>Drobeta Turnu Severin, b-dul. Tudor Vladimirescu</t>
  </si>
  <si>
    <t>CANT. MAX  MP/LUNĂ LOT 3</t>
  </si>
  <si>
    <t>4. Regiunea V</t>
  </si>
  <si>
    <t>Alba</t>
  </si>
  <si>
    <t>Alba Iulia, Str Teilor, Nr 13</t>
  </si>
  <si>
    <t>parghet</t>
  </si>
  <si>
    <t>Aiud, Str. Mori, Nr. 7a</t>
  </si>
  <si>
    <t>Caras-Severin</t>
  </si>
  <si>
    <t>Reșița, str. Petru Maior, nr. 2, bloc 800, cam. 201-204</t>
  </si>
  <si>
    <t xml:space="preserve"> podele laminate</t>
  </si>
  <si>
    <t xml:space="preserve"> ciment mozaic</t>
  </si>
  <si>
    <t>podele laminate</t>
  </si>
  <si>
    <t>ciment mozaic</t>
  </si>
  <si>
    <t>Hunedoara</t>
  </si>
  <si>
    <t>Deva, str. 1 Decembrie 1918, nr. 10, jud. HD</t>
  </si>
  <si>
    <t>Petroșani, str. 1 Decembrie 1918, nr. 77</t>
  </si>
  <si>
    <t>mochetă</t>
  </si>
  <si>
    <t>Arad</t>
  </si>
  <si>
    <t>Arad, Bb. Vasile Milea nr. 2-4, Palatul Justiţiei, Parter, cam. 10, 11, 18-21</t>
  </si>
  <si>
    <t>parchet şi gresie</t>
  </si>
  <si>
    <t>Timis</t>
  </si>
  <si>
    <t>str. Gen Traian Doda nr.2, Timisoara</t>
  </si>
  <si>
    <t>str. 20 decembrie 1089 nr. 13, Lugoj</t>
  </si>
  <si>
    <t>CANT. MAX  MP/LUNĂ LOT 4</t>
  </si>
  <si>
    <t>5. Regiunea N-V</t>
  </si>
  <si>
    <t>Bihor</t>
  </si>
  <si>
    <t>ORADEA, str. Parcul Traian, nr. 10, Cam. 66, Parter</t>
  </si>
  <si>
    <t>Gresie</t>
  </si>
  <si>
    <t>Cluj</t>
  </si>
  <si>
    <t>gresie, parchet</t>
  </si>
  <si>
    <t>Dej, Piaţa 16 Februarie nr. 4, jud Cluj</t>
  </si>
  <si>
    <t>Salaj</t>
  </si>
  <si>
    <t>Zalău, str. Unirii nr.13</t>
  </si>
  <si>
    <t>Bistrita-Nasaud</t>
  </si>
  <si>
    <t>Parchet/ gresie</t>
  </si>
  <si>
    <t>Satu Mare</t>
  </si>
  <si>
    <t>Satu Mare, str. Mihai Viteazu nr. 8, et. 1, camera 131, 132, jud. Satu Mare</t>
  </si>
  <si>
    <t>parchet, covor</t>
  </si>
  <si>
    <t>Carei, str. 1 Decembrie 1918, nr. 15, et. 1, jud. SM</t>
  </si>
  <si>
    <t>Maramures</t>
  </si>
  <si>
    <t xml:space="preserve">Baia Mare, Bd. Traian nr.4 </t>
  </si>
  <si>
    <t xml:space="preserve">gresie </t>
  </si>
  <si>
    <t xml:space="preserve">principal </t>
  </si>
  <si>
    <t xml:space="preserve">Baia Mare , Bd. Traian nr.8 </t>
  </si>
  <si>
    <t>CANT. MAX  MP/LUNĂ LOT 5</t>
  </si>
  <si>
    <t>6. Regiunea centru</t>
  </si>
  <si>
    <t>Mures</t>
  </si>
  <si>
    <t>Gheorghe Doja nr. 250, etaj2, jud Mures</t>
  </si>
  <si>
    <t>parchet melaminat</t>
  </si>
  <si>
    <t>Sibiu</t>
  </si>
  <si>
    <t>Sibiu, str. Calea Dumbrăvii nr.76</t>
  </si>
  <si>
    <t>poliuretanică/ mocheta</t>
  </si>
  <si>
    <t>poliuretanica</t>
  </si>
  <si>
    <t>gresie/ poiluretanică</t>
  </si>
  <si>
    <t>Harghita</t>
  </si>
  <si>
    <t>M-Ciuc, Strada Szasz Endre, Nr. 6, camera 8, județul Harghita</t>
  </si>
  <si>
    <t xml:space="preserve"> mocheta și parchet</t>
  </si>
  <si>
    <t>mocheta și pardoseală</t>
  </si>
  <si>
    <t>Brasov</t>
  </si>
  <si>
    <t xml:space="preserve">Brasov str. Iuliu Maniu nr. 52, etaj III-IV, jud. </t>
  </si>
  <si>
    <t>grasie</t>
  </si>
  <si>
    <t>mocheta/parchet</t>
  </si>
  <si>
    <t>COVASNA</t>
  </si>
  <si>
    <t>fara mocheta</t>
  </si>
  <si>
    <t xml:space="preserve"> pardoseală</t>
  </si>
  <si>
    <t>CANT. MAX  MP/LUNĂ LOT 6</t>
  </si>
  <si>
    <t>TOTAL MP MAXIM /LUNĂ LOT 1-6</t>
  </si>
  <si>
    <t>în curs de amenajare</t>
  </si>
  <si>
    <t>Mun. Roman, Piața Roman Vodă</t>
  </si>
  <si>
    <t>str. Nicolae Gane nr. 20 A, Mun. Iași, jud. Iasi</t>
  </si>
  <si>
    <t xml:space="preserve">str. Gradinitei nr. 8, cam. 6 - in incinta Judecatoriei Pascani, Mun. Pascani, jud. Iasi </t>
  </si>
  <si>
    <t>Mun. Suceava, str. Bistriței nr. 9A</t>
  </si>
  <si>
    <t>Mun. Constanta B-dul Mamaia nr. 196</t>
  </si>
  <si>
    <t>Mun. Constanta str. Mareșal Averescu nr. 1</t>
  </si>
  <si>
    <t>Mun. Fetesti, str. Călăraşi, nr. 422, jud Ialomita</t>
  </si>
  <si>
    <t>Mun. Buzau, Bd. Nicolae Bălcescu, nr.48, Corp D, cap 63-65 și corp CP cam 2-4</t>
  </si>
  <si>
    <t>Mun. Focșani, bdul Independenței nr. 19/21, jud. Vrancea</t>
  </si>
  <si>
    <t>Mun. Focșani, str. Bucegi, nr. 21 bl. AII, jud. Vrancea</t>
  </si>
  <si>
    <t>Mun. Cluj Napoca str. Aviator Bădescu, nr. 1, jud. Cluj</t>
  </si>
  <si>
    <t>Mun. Bistrita, str. Mihai Eminescu, nr.4</t>
  </si>
  <si>
    <t>Mun. Sfantu Gheorghe, str.Kriza Janos nr.2 jud. Covasna</t>
  </si>
  <si>
    <t>Mun. Slobozia, b-dul Chimiei, nr. 15, jud. Ialomiţa</t>
  </si>
  <si>
    <t xml:space="preserve">
Mun. Rm. Vâlcea, Str. General Praporgescu nr. 22, jud. Vâlcea</t>
  </si>
  <si>
    <t>Suprafață suplimentare necesară relocării</t>
  </si>
  <si>
    <t>TOTAL MP suplimentari  LOT 1-6</t>
  </si>
  <si>
    <t>Vâlcea</t>
  </si>
  <si>
    <t>Nu este cazul</t>
  </si>
  <si>
    <t>Mun. Vaslui str. Ștefan cel Mare, nr. 54, jud. Vaslui</t>
  </si>
  <si>
    <t>Mun. Bârlad, str. Republicii nr. 277, jud Vaslui</t>
  </si>
  <si>
    <t>Sediu principal/      secundar</t>
  </si>
  <si>
    <t>Suprafață suplimentară necesară relocării</t>
  </si>
  <si>
    <t>Oraș. Tg Cărbunești, str. Trandafirilor nr. 45, jud Gorj</t>
  </si>
  <si>
    <t>Adresa/          Localitate</t>
  </si>
  <si>
    <t xml:space="preserve">ALBA </t>
  </si>
  <si>
    <t>ARAD</t>
  </si>
  <si>
    <t>ARGEȘ</t>
  </si>
  <si>
    <t>BACĂU</t>
  </si>
  <si>
    <t>BIHOR</t>
  </si>
  <si>
    <t>BISTRIȚA-NĂSĂUD</t>
  </si>
  <si>
    <t>BRAȘOV</t>
  </si>
  <si>
    <t>BRĂILA</t>
  </si>
  <si>
    <t>BUZĂU</t>
  </si>
  <si>
    <t>BOTOȘANI</t>
  </si>
  <si>
    <t>CARAȘ-SEVERIN</t>
  </si>
  <si>
    <t>CĂLĂRAȘI</t>
  </si>
  <si>
    <t>CLUJ</t>
  </si>
  <si>
    <t>CONSTANȚA</t>
  </si>
  <si>
    <t>DAMBOVIȚA</t>
  </si>
  <si>
    <t>DOLJ</t>
  </si>
  <si>
    <t>GALAȚI</t>
  </si>
  <si>
    <t>GORJ</t>
  </si>
  <si>
    <t>HARGHITA</t>
  </si>
  <si>
    <t>HUNEDOARA</t>
  </si>
  <si>
    <t>IALOMIȚA</t>
  </si>
  <si>
    <t>IAȘI</t>
  </si>
  <si>
    <t>MARAMUREȘ</t>
  </si>
  <si>
    <t>MEHEDINȚI</t>
  </si>
  <si>
    <t>MUREȘ</t>
  </si>
  <si>
    <t>NEAMȚ</t>
  </si>
  <si>
    <t>OLT</t>
  </si>
  <si>
    <t>PRAHOVA</t>
  </si>
  <si>
    <t>SATU MARE</t>
  </si>
  <si>
    <t>SUCEAVA</t>
  </si>
  <si>
    <t>SĂLAJ</t>
  </si>
  <si>
    <t>SIBIU</t>
  </si>
  <si>
    <t>TELEORMAN</t>
  </si>
  <si>
    <t>TULCEA</t>
  </si>
  <si>
    <t>TIMIȘ</t>
  </si>
  <si>
    <t>VASLUI</t>
  </si>
  <si>
    <t>VÂLCEA</t>
  </si>
  <si>
    <t>VRANCEA</t>
  </si>
  <si>
    <t>Hartie igienica</t>
  </si>
  <si>
    <t>Servetele ZZ</t>
  </si>
  <si>
    <t>Sapun lichid maini</t>
  </si>
  <si>
    <t xml:space="preserve">Odorizant WC </t>
  </si>
  <si>
    <t>Saci gunoi 30l</t>
  </si>
  <si>
    <t>Saci gunoi 60l</t>
  </si>
  <si>
    <t>Lot 1</t>
  </si>
  <si>
    <t>Lot 2</t>
  </si>
  <si>
    <t>Lot 3</t>
  </si>
  <si>
    <t>LOT 4</t>
  </si>
  <si>
    <t>Lot 5</t>
  </si>
  <si>
    <t>role</t>
  </si>
  <si>
    <t>pachet</t>
  </si>
  <si>
    <t>l</t>
  </si>
  <si>
    <t>buc.</t>
  </si>
  <si>
    <t>rola</t>
  </si>
  <si>
    <t>UM</t>
  </si>
  <si>
    <t>Specificatii tehnice</t>
  </si>
  <si>
    <t>Nr salariati</t>
  </si>
  <si>
    <t>Lot 6</t>
  </si>
  <si>
    <t>hârtie igienică, porţionată (500 foi +/-10%), 2 straturi,  minimum 100 m/rola, diametru rolă 19 cm, material celuloză, culoare alb, preferabil Ecolabel</t>
  </si>
  <si>
    <t>hârtia prosop tip ZZ: Prosoapele vor fi din celuloză de culoare albă, un strat, pliate intercalat în pachete astfel încât, la extragerea unui prosop, următorul va deveni disponibil pentru extragere, dimensiune 21x23 cm; minim 35 gr/mp, minimum 150 foi/set;</t>
  </si>
  <si>
    <t>o săpun lichid cu Ph neutru, având proprietăţi deosebite de degresare şi curăţare, care nu atacă ţesutul epidermic, în mai multe variante de parfumare</t>
  </si>
  <si>
    <t>odorizant solid WC prevăzut cu suport din material plastic, cu sistem de prindere pe interiorul vasului, gramaj min. 40 gr/buc.</t>
  </si>
  <si>
    <t>saci menajeri de 30 litri de culoare neagră din polietilenă de medie densitate cu termosuduri continue, rezistente, care nu permit scurgeri de lichid, 50 saci/rola</t>
  </si>
  <si>
    <t>hârtia prosop tip ZZ: Prosoapele vor fi din celuloză de culoare albă, un strat, pliate intercalat în pachete astfel încât, la extragerea unui prosop, următorul va deveni disponibil pentru extragere, dimensiune 21x23 cm; minim 35 gr/mp, minimum 150 foi/set</t>
  </si>
  <si>
    <t>saci menajeri de 60 litri de colectare a deşeurilor reciclabile, 20 saci/rola</t>
  </si>
  <si>
    <t>saci menajeri de 60 litri de colectare a deşeurilor reciclabile 20 saci/rola</t>
  </si>
  <si>
    <t>ANEXA  nr. 1 la Caietul de sarcini nr. 1/1407/28.04.2025</t>
  </si>
  <si>
    <t>hârtie igienică, porţionată (500 foi +/-10%), 2 straturi,  minimum 100 m/rola, diametru rolă 19 cm, material celuloză, culoare 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</si>
</sst>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rgb="FFFF0000"/>
      <name val="Trebuchet MS"/>
      <family val="2"/>
    </font>
    <font>
      <sz val="8"/>
      <color theme="1"/>
      <name val="Trebuchet MS"/>
      <family val="2"/>
    </font>
    <font>
      <sz val="11"/>
      <color rgb="FF000000"/>
      <name val="Trebuchet MS"/>
      <family val="2"/>
    </font>
    <font>
      <b/>
      <u/>
      <sz val="14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4" fontId="1" fillId="2" borderId="6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textRotation="90" wrapText="1"/>
    </xf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4" fontId="3" fillId="2" borderId="0" xfId="0" applyNumberFormat="1" applyFont="1" applyFill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textRotation="90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textRotation="90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textRotation="90" wrapText="1"/>
    </xf>
    <xf numFmtId="49" fontId="3" fillId="2" borderId="6" xfId="0" applyNumberFormat="1" applyFont="1" applyFill="1" applyBorder="1" applyAlignment="1">
      <alignment horizontal="center" vertical="center" textRotation="90" wrapText="1"/>
    </xf>
    <xf numFmtId="4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textRotation="90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0" fillId="0" borderId="2" xfId="0" applyBorder="1"/>
    <xf numFmtId="0" fontId="2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2" borderId="0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view="pageBreakPreview" zoomScale="60" zoomScaleNormal="66" workbookViewId="0">
      <pane ySplit="9" topLeftCell="A10" activePane="bottomLeft" state="frozen"/>
      <selection pane="bottomLeft" activeCell="L76" sqref="L76"/>
    </sheetView>
  </sheetViews>
  <sheetFormatPr defaultRowHeight="16.5" x14ac:dyDescent="0.3"/>
  <cols>
    <col min="1" max="1" width="9.28515625" style="6" bestFit="1" customWidth="1"/>
    <col min="2" max="2" width="17.28515625" style="6" customWidth="1"/>
    <col min="3" max="3" width="14.140625" style="6" customWidth="1"/>
    <col min="4" max="4" width="14.7109375" style="6" customWidth="1"/>
    <col min="5" max="5" width="12.7109375" style="6" customWidth="1"/>
    <col min="6" max="6" width="11.140625" style="6" bestFit="1" customWidth="1"/>
    <col min="7" max="7" width="9.140625" style="6"/>
    <col min="8" max="8" width="11" style="6" bestFit="1" customWidth="1"/>
    <col min="9" max="9" width="9.28515625" style="6" bestFit="1" customWidth="1"/>
    <col min="10" max="10" width="9.42578125" style="6" bestFit="1" customWidth="1"/>
    <col min="11" max="11" width="9.28515625" style="6" bestFit="1" customWidth="1"/>
    <col min="12" max="12" width="9.42578125" style="6" bestFit="1" customWidth="1"/>
    <col min="13" max="13" width="9.140625" style="6"/>
    <col min="14" max="14" width="11" style="6" bestFit="1" customWidth="1"/>
    <col min="15" max="15" width="9.28515625" style="6" bestFit="1" customWidth="1"/>
    <col min="16" max="16" width="11" style="6" bestFit="1" customWidth="1"/>
    <col min="17" max="17" width="9.28515625" style="6" bestFit="1" customWidth="1"/>
    <col min="18" max="18" width="14.7109375" style="6" customWidth="1"/>
    <col min="19" max="19" width="9.42578125" style="6" bestFit="1" customWidth="1"/>
    <col min="20" max="20" width="10.85546875" style="6" customWidth="1"/>
    <col min="21" max="22" width="11.140625" style="6" customWidth="1"/>
    <col min="23" max="23" width="16" style="6" customWidth="1"/>
    <col min="24" max="79" width="9.140625" style="5"/>
    <col min="80" max="16384" width="9.140625" style="6"/>
  </cols>
  <sheetData>
    <row r="1" spans="1:79" ht="50.25" customHeigh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1" t="s">
        <v>256</v>
      </c>
      <c r="V1" s="41"/>
      <c r="W1" s="41"/>
    </row>
    <row r="2" spans="1:79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79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79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1:79" x14ac:dyDescent="0.3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79" x14ac:dyDescent="0.3">
      <c r="A6" s="63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1:79" ht="28.5" customHeight="1" x14ac:dyDescent="0.3">
      <c r="A7" s="8"/>
      <c r="B7" s="51" t="s">
        <v>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9"/>
      <c r="V7" s="51" t="s">
        <v>2</v>
      </c>
      <c r="W7" s="51"/>
    </row>
    <row r="8" spans="1:79" ht="156.75" customHeight="1" x14ac:dyDescent="0.3">
      <c r="A8" s="8" t="s">
        <v>3</v>
      </c>
      <c r="B8" s="8" t="s">
        <v>4</v>
      </c>
      <c r="C8" s="8" t="s">
        <v>186</v>
      </c>
      <c r="D8" s="8" t="s">
        <v>189</v>
      </c>
      <c r="E8" s="8" t="s">
        <v>5</v>
      </c>
      <c r="F8" s="53" t="s">
        <v>6</v>
      </c>
      <c r="G8" s="53"/>
      <c r="H8" s="53" t="s">
        <v>7</v>
      </c>
      <c r="I8" s="53"/>
      <c r="J8" s="53" t="s">
        <v>8</v>
      </c>
      <c r="K8" s="53"/>
      <c r="L8" s="53" t="s">
        <v>9</v>
      </c>
      <c r="M8" s="53"/>
      <c r="N8" s="53" t="s">
        <v>10</v>
      </c>
      <c r="O8" s="53"/>
      <c r="P8" s="53" t="s">
        <v>11</v>
      </c>
      <c r="Q8" s="53"/>
      <c r="R8" s="8" t="s">
        <v>12</v>
      </c>
      <c r="S8" s="8" t="s">
        <v>13</v>
      </c>
      <c r="T8" s="8" t="s">
        <v>14</v>
      </c>
      <c r="U8" s="8" t="s">
        <v>15</v>
      </c>
      <c r="V8" s="8" t="s">
        <v>16</v>
      </c>
      <c r="W8" s="8" t="s">
        <v>17</v>
      </c>
    </row>
    <row r="9" spans="1:79" x14ac:dyDescent="0.3">
      <c r="A9" s="10"/>
      <c r="B9" s="10">
        <v>1</v>
      </c>
      <c r="C9" s="10">
        <v>2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16</v>
      </c>
      <c r="Q9" s="10">
        <v>17</v>
      </c>
      <c r="R9" s="10">
        <v>18</v>
      </c>
      <c r="S9" s="10">
        <v>19</v>
      </c>
      <c r="T9" s="10">
        <v>20</v>
      </c>
      <c r="U9" s="10">
        <v>21</v>
      </c>
      <c r="V9" s="10">
        <v>22</v>
      </c>
      <c r="W9" s="10">
        <v>23</v>
      </c>
    </row>
    <row r="10" spans="1:79" customFormat="1" ht="24" customHeight="1" x14ac:dyDescent="0.25">
      <c r="A10" s="1"/>
      <c r="B10" s="54" t="s">
        <v>18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ht="117.75" customHeight="1" x14ac:dyDescent="0.3">
      <c r="A11" s="10">
        <v>1</v>
      </c>
      <c r="B11" s="8" t="s">
        <v>19</v>
      </c>
      <c r="C11" s="11" t="s">
        <v>20</v>
      </c>
      <c r="D11" s="8" t="s">
        <v>21</v>
      </c>
      <c r="E11" s="8">
        <v>398.8</v>
      </c>
      <c r="F11" s="8">
        <v>161.44999999999999</v>
      </c>
      <c r="G11" s="11" t="s">
        <v>22</v>
      </c>
      <c r="H11" s="8">
        <v>35.799999999999997</v>
      </c>
      <c r="I11" s="11" t="s">
        <v>23</v>
      </c>
      <c r="J11" s="8">
        <v>20.399999999999999</v>
      </c>
      <c r="K11" s="11" t="s">
        <v>23</v>
      </c>
      <c r="L11" s="8">
        <v>21.3</v>
      </c>
      <c r="M11" s="11" t="s">
        <v>24</v>
      </c>
      <c r="N11" s="8">
        <v>89.8</v>
      </c>
      <c r="O11" s="11" t="s">
        <v>25</v>
      </c>
      <c r="P11" s="8">
        <v>56.35</v>
      </c>
      <c r="Q11" s="11" t="s">
        <v>23</v>
      </c>
      <c r="R11" s="8">
        <v>13.07</v>
      </c>
      <c r="S11" s="10">
        <v>3</v>
      </c>
      <c r="T11" s="10">
        <v>1</v>
      </c>
      <c r="U11" s="10">
        <v>1</v>
      </c>
      <c r="V11" s="10">
        <v>29</v>
      </c>
      <c r="W11" s="10">
        <v>150</v>
      </c>
    </row>
    <row r="12" spans="1:79" ht="82.5" customHeight="1" x14ac:dyDescent="0.3">
      <c r="A12" s="10">
        <v>1</v>
      </c>
      <c r="B12" s="8" t="s">
        <v>26</v>
      </c>
      <c r="C12" s="11" t="s">
        <v>20</v>
      </c>
      <c r="D12" s="8" t="s">
        <v>184</v>
      </c>
      <c r="E12" s="8">
        <v>161.35</v>
      </c>
      <c r="F12" s="8">
        <v>131.4</v>
      </c>
      <c r="G12" s="11" t="s">
        <v>27</v>
      </c>
      <c r="H12" s="8">
        <v>0</v>
      </c>
      <c r="I12" s="20" t="s">
        <v>183</v>
      </c>
      <c r="J12" s="8">
        <v>30</v>
      </c>
      <c r="K12" s="11" t="s">
        <v>27</v>
      </c>
      <c r="L12" s="8">
        <v>0</v>
      </c>
      <c r="M12" s="20" t="s">
        <v>183</v>
      </c>
      <c r="N12" s="8">
        <v>0</v>
      </c>
      <c r="O12" s="20" t="s">
        <v>183</v>
      </c>
      <c r="P12" s="8">
        <v>0</v>
      </c>
      <c r="Q12" s="11" t="s">
        <v>183</v>
      </c>
      <c r="R12" s="8">
        <v>0</v>
      </c>
      <c r="S12" s="10">
        <v>4</v>
      </c>
      <c r="T12" s="10">
        <v>2</v>
      </c>
      <c r="U12" s="10">
        <v>2</v>
      </c>
      <c r="V12" s="10">
        <v>17</v>
      </c>
      <c r="W12" s="10">
        <v>40</v>
      </c>
    </row>
    <row r="13" spans="1:79" ht="86.25" customHeight="1" x14ac:dyDescent="0.3">
      <c r="A13" s="10">
        <v>1</v>
      </c>
      <c r="B13" s="8" t="s">
        <v>26</v>
      </c>
      <c r="C13" s="11" t="s">
        <v>28</v>
      </c>
      <c r="D13" s="8" t="s">
        <v>185</v>
      </c>
      <c r="E13" s="8">
        <v>19.559999999999999</v>
      </c>
      <c r="F13" s="8">
        <v>11.56</v>
      </c>
      <c r="G13" s="11" t="s">
        <v>29</v>
      </c>
      <c r="H13" s="8">
        <v>0</v>
      </c>
      <c r="I13" s="20" t="s">
        <v>183</v>
      </c>
      <c r="J13" s="8">
        <v>8</v>
      </c>
      <c r="K13" s="11" t="s">
        <v>27</v>
      </c>
      <c r="L13" s="8">
        <v>0</v>
      </c>
      <c r="M13" s="20" t="s">
        <v>183</v>
      </c>
      <c r="N13" s="8">
        <v>0</v>
      </c>
      <c r="O13" s="20" t="s">
        <v>183</v>
      </c>
      <c r="P13" s="8">
        <v>0</v>
      </c>
      <c r="Q13" s="11" t="s">
        <v>183</v>
      </c>
      <c r="R13" s="8">
        <v>0</v>
      </c>
      <c r="S13" s="10">
        <v>1</v>
      </c>
      <c r="T13" s="10">
        <v>2</v>
      </c>
      <c r="U13" s="10">
        <v>2</v>
      </c>
      <c r="V13" s="10">
        <v>2</v>
      </c>
      <c r="W13" s="10">
        <v>20</v>
      </c>
    </row>
    <row r="14" spans="1:79" ht="64.5" customHeight="1" x14ac:dyDescent="0.3">
      <c r="A14" s="10">
        <v>1</v>
      </c>
      <c r="B14" s="8" t="s">
        <v>30</v>
      </c>
      <c r="C14" s="11" t="s">
        <v>20</v>
      </c>
      <c r="D14" s="8" t="s">
        <v>31</v>
      </c>
      <c r="E14" s="8">
        <v>493.6</v>
      </c>
      <c r="F14" s="8">
        <v>225.2</v>
      </c>
      <c r="G14" s="11" t="s">
        <v>29</v>
      </c>
      <c r="H14" s="8">
        <v>0</v>
      </c>
      <c r="I14" s="20" t="s">
        <v>183</v>
      </c>
      <c r="J14" s="8">
        <v>45</v>
      </c>
      <c r="K14" s="11" t="s">
        <v>27</v>
      </c>
      <c r="L14" s="8">
        <v>0</v>
      </c>
      <c r="M14" s="11" t="s">
        <v>27</v>
      </c>
      <c r="N14" s="8">
        <v>96.8</v>
      </c>
      <c r="O14" s="11" t="s">
        <v>29</v>
      </c>
      <c r="P14" s="8">
        <v>97.3</v>
      </c>
      <c r="Q14" s="11" t="s">
        <v>27</v>
      </c>
      <c r="R14" s="8">
        <v>29.3</v>
      </c>
      <c r="S14" s="10">
        <v>2</v>
      </c>
      <c r="T14" s="10">
        <v>2</v>
      </c>
      <c r="U14" s="10">
        <v>2</v>
      </c>
      <c r="V14" s="10">
        <v>30</v>
      </c>
      <c r="W14" s="10">
        <v>50</v>
      </c>
    </row>
    <row r="15" spans="1:79" ht="49.5" x14ac:dyDescent="0.3">
      <c r="A15" s="10">
        <v>1</v>
      </c>
      <c r="B15" s="8" t="s">
        <v>30</v>
      </c>
      <c r="C15" s="11" t="s">
        <v>33</v>
      </c>
      <c r="D15" s="8" t="s">
        <v>165</v>
      </c>
      <c r="E15" s="8">
        <v>84.3</v>
      </c>
      <c r="F15" s="8">
        <v>46.75</v>
      </c>
      <c r="G15" s="11" t="s">
        <v>29</v>
      </c>
      <c r="H15" s="8">
        <v>0</v>
      </c>
      <c r="I15" s="20" t="s">
        <v>183</v>
      </c>
      <c r="J15" s="8">
        <v>6</v>
      </c>
      <c r="K15" s="11" t="s">
        <v>27</v>
      </c>
      <c r="L15" s="8">
        <v>0</v>
      </c>
      <c r="M15" s="20" t="s">
        <v>183</v>
      </c>
      <c r="N15" s="8">
        <v>0</v>
      </c>
      <c r="O15" s="20" t="s">
        <v>183</v>
      </c>
      <c r="P15" s="8">
        <v>31.55</v>
      </c>
      <c r="Q15" s="11" t="s">
        <v>27</v>
      </c>
      <c r="R15" s="8">
        <v>0</v>
      </c>
      <c r="S15" s="10">
        <v>1</v>
      </c>
      <c r="T15" s="10">
        <v>2</v>
      </c>
      <c r="U15" s="10">
        <v>1</v>
      </c>
      <c r="V15" s="10">
        <v>3</v>
      </c>
      <c r="W15" s="10">
        <v>25</v>
      </c>
    </row>
    <row r="16" spans="1:79" ht="75" customHeight="1" x14ac:dyDescent="0.3">
      <c r="A16" s="10">
        <v>1</v>
      </c>
      <c r="B16" s="8" t="s">
        <v>34</v>
      </c>
      <c r="C16" s="11" t="s">
        <v>20</v>
      </c>
      <c r="D16" s="8" t="s">
        <v>166</v>
      </c>
      <c r="E16" s="8">
        <v>410</v>
      </c>
      <c r="F16" s="8">
        <v>232</v>
      </c>
      <c r="G16" s="11" t="s">
        <v>35</v>
      </c>
      <c r="H16" s="8">
        <v>17</v>
      </c>
      <c r="I16" s="11" t="s">
        <v>36</v>
      </c>
      <c r="J16" s="8">
        <v>12</v>
      </c>
      <c r="K16" s="11" t="s">
        <v>32</v>
      </c>
      <c r="L16" s="8">
        <v>6</v>
      </c>
      <c r="M16" s="11" t="s">
        <v>36</v>
      </c>
      <c r="N16" s="8">
        <v>45</v>
      </c>
      <c r="O16" s="11" t="s">
        <v>29</v>
      </c>
      <c r="P16" s="8">
        <v>98</v>
      </c>
      <c r="Q16" s="11" t="s">
        <v>36</v>
      </c>
      <c r="R16" s="8">
        <v>0</v>
      </c>
      <c r="S16" s="10">
        <v>2</v>
      </c>
      <c r="T16" s="10">
        <v>1</v>
      </c>
      <c r="U16" s="10">
        <v>1</v>
      </c>
      <c r="V16" s="10">
        <v>30</v>
      </c>
      <c r="W16" s="10">
        <v>60</v>
      </c>
    </row>
    <row r="17" spans="1:79" ht="115.5" x14ac:dyDescent="0.3">
      <c r="A17" s="10">
        <v>1</v>
      </c>
      <c r="B17" s="8" t="s">
        <v>34</v>
      </c>
      <c r="C17" s="11" t="s">
        <v>28</v>
      </c>
      <c r="D17" s="8" t="s">
        <v>167</v>
      </c>
      <c r="E17" s="8">
        <v>33.299999999999997</v>
      </c>
      <c r="F17" s="8">
        <v>12</v>
      </c>
      <c r="G17" s="11" t="s">
        <v>37</v>
      </c>
      <c r="H17" s="8">
        <v>0</v>
      </c>
      <c r="I17" s="20" t="s">
        <v>183</v>
      </c>
      <c r="J17" s="8">
        <v>1.3</v>
      </c>
      <c r="K17" s="11" t="s">
        <v>32</v>
      </c>
      <c r="L17" s="8">
        <v>0</v>
      </c>
      <c r="M17" s="11" t="s">
        <v>183</v>
      </c>
      <c r="N17" s="8">
        <v>20</v>
      </c>
      <c r="O17" s="11" t="s">
        <v>37</v>
      </c>
      <c r="P17" s="8">
        <v>0</v>
      </c>
      <c r="Q17" s="11" t="s">
        <v>183</v>
      </c>
      <c r="R17" s="8">
        <v>0</v>
      </c>
      <c r="S17" s="10">
        <v>1</v>
      </c>
      <c r="T17" s="10">
        <v>1</v>
      </c>
      <c r="U17" s="10">
        <v>1</v>
      </c>
      <c r="V17" s="10">
        <v>2</v>
      </c>
      <c r="W17" s="10">
        <v>15</v>
      </c>
    </row>
    <row r="18" spans="1:79" ht="84" x14ac:dyDescent="0.3">
      <c r="A18" s="10">
        <v>1</v>
      </c>
      <c r="B18" s="8" t="s">
        <v>38</v>
      </c>
      <c r="C18" s="11" t="s">
        <v>20</v>
      </c>
      <c r="D18" s="8" t="s">
        <v>168</v>
      </c>
      <c r="E18" s="8">
        <v>399.45</v>
      </c>
      <c r="F18" s="8">
        <v>189.6</v>
      </c>
      <c r="G18" s="11" t="s">
        <v>37</v>
      </c>
      <c r="H18" s="8">
        <v>76.5</v>
      </c>
      <c r="I18" s="11" t="s">
        <v>39</v>
      </c>
      <c r="J18" s="8">
        <v>30.5</v>
      </c>
      <c r="K18" s="11" t="s">
        <v>32</v>
      </c>
      <c r="L18" s="8">
        <v>32.65</v>
      </c>
      <c r="M18" s="11" t="s">
        <v>32</v>
      </c>
      <c r="N18" s="8">
        <v>59.4</v>
      </c>
      <c r="O18" s="11" t="s">
        <v>37</v>
      </c>
      <c r="P18" s="8">
        <v>10.8</v>
      </c>
      <c r="Q18" s="11" t="s">
        <v>40</v>
      </c>
      <c r="R18" s="8">
        <v>0</v>
      </c>
      <c r="S18" s="10">
        <v>3</v>
      </c>
      <c r="T18" s="10">
        <v>1</v>
      </c>
      <c r="U18" s="10">
        <v>1</v>
      </c>
      <c r="V18" s="10">
        <v>33</v>
      </c>
      <c r="W18" s="10">
        <v>90</v>
      </c>
    </row>
    <row r="19" spans="1:79" ht="99" x14ac:dyDescent="0.3">
      <c r="A19" s="10">
        <v>1</v>
      </c>
      <c r="B19" s="8" t="s">
        <v>41</v>
      </c>
      <c r="C19" s="11" t="s">
        <v>20</v>
      </c>
      <c r="D19" s="8" t="s">
        <v>42</v>
      </c>
      <c r="E19" s="8">
        <v>231</v>
      </c>
      <c r="F19" s="8">
        <v>90</v>
      </c>
      <c r="G19" s="11" t="s">
        <v>29</v>
      </c>
      <c r="H19" s="8">
        <v>68</v>
      </c>
      <c r="I19" s="11" t="s">
        <v>29</v>
      </c>
      <c r="J19" s="8">
        <v>25</v>
      </c>
      <c r="K19" s="11" t="s">
        <v>32</v>
      </c>
      <c r="L19" s="8">
        <v>0</v>
      </c>
      <c r="M19" s="20" t="s">
        <v>183</v>
      </c>
      <c r="N19" s="8">
        <v>18</v>
      </c>
      <c r="O19" s="11" t="s">
        <v>29</v>
      </c>
      <c r="P19" s="8">
        <v>30</v>
      </c>
      <c r="Q19" s="11" t="s">
        <v>43</v>
      </c>
      <c r="R19" s="8">
        <v>0</v>
      </c>
      <c r="S19" s="10">
        <v>3</v>
      </c>
      <c r="T19" s="10">
        <v>2</v>
      </c>
      <c r="U19" s="10">
        <v>2</v>
      </c>
      <c r="V19" s="10">
        <v>17</v>
      </c>
      <c r="W19" s="10">
        <v>40</v>
      </c>
    </row>
    <row r="20" spans="1:79" ht="82.5" x14ac:dyDescent="0.3">
      <c r="A20" s="10">
        <v>1</v>
      </c>
      <c r="B20" s="8" t="s">
        <v>41</v>
      </c>
      <c r="C20" s="11" t="s">
        <v>28</v>
      </c>
      <c r="D20" s="8" t="s">
        <v>44</v>
      </c>
      <c r="E20" s="8">
        <v>0</v>
      </c>
      <c r="F20" s="8">
        <v>0</v>
      </c>
      <c r="G20" s="20" t="s">
        <v>183</v>
      </c>
      <c r="H20" s="8">
        <v>0</v>
      </c>
      <c r="I20" s="20" t="s">
        <v>183</v>
      </c>
      <c r="J20" s="8">
        <v>0</v>
      </c>
      <c r="K20" s="20" t="s">
        <v>183</v>
      </c>
      <c r="L20" s="8">
        <v>0</v>
      </c>
      <c r="M20" s="20" t="s">
        <v>183</v>
      </c>
      <c r="N20" s="8">
        <v>0</v>
      </c>
      <c r="O20" s="20" t="s">
        <v>183</v>
      </c>
      <c r="P20" s="8">
        <v>0</v>
      </c>
      <c r="Q20" s="11" t="s">
        <v>183</v>
      </c>
      <c r="R20" s="8">
        <v>0</v>
      </c>
      <c r="S20" s="10">
        <v>1</v>
      </c>
      <c r="T20" s="10">
        <v>2</v>
      </c>
      <c r="U20" s="10">
        <v>2</v>
      </c>
      <c r="V20" s="10">
        <v>1</v>
      </c>
      <c r="W20" s="10">
        <v>15</v>
      </c>
    </row>
    <row r="21" spans="1:79" customFormat="1" ht="36.75" customHeight="1" x14ac:dyDescent="0.25">
      <c r="A21" s="48" t="s">
        <v>187</v>
      </c>
      <c r="B21" s="49"/>
      <c r="C21" s="49"/>
      <c r="D21" s="50"/>
      <c r="E21" s="8">
        <v>1300</v>
      </c>
      <c r="F21" s="1"/>
      <c r="G21" s="3"/>
      <c r="H21" s="1"/>
      <c r="I21" s="3"/>
      <c r="J21" s="1"/>
      <c r="K21" s="3"/>
      <c r="L21" s="1"/>
      <c r="M21" s="3"/>
      <c r="N21" s="1"/>
      <c r="O21" s="3"/>
      <c r="P21" s="1"/>
      <c r="Q21" s="3"/>
      <c r="R21" s="1"/>
      <c r="S21" s="2"/>
      <c r="T21" s="2"/>
      <c r="U21" s="2"/>
      <c r="V21" s="1"/>
      <c r="W21" s="2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</row>
    <row r="22" spans="1:79" ht="36.75" customHeight="1" x14ac:dyDescent="0.3">
      <c r="A22" s="45" t="s">
        <v>45</v>
      </c>
      <c r="B22" s="46"/>
      <c r="C22" s="46"/>
      <c r="D22" s="47"/>
      <c r="E22" s="27">
        <f>E20+E19+E18+E17+E16+E15+E14+E13+E11+E12+E21</f>
        <v>3531.36</v>
      </c>
      <c r="F22" s="27">
        <f>F20+F19+F18+F17+F16+F15+F14+F13+F11+F12</f>
        <v>1099.96</v>
      </c>
      <c r="G22" s="27"/>
      <c r="H22" s="27">
        <f>H20+H19+H18+H17+H16+H15+H14+H13+H11+H12</f>
        <v>197.3</v>
      </c>
      <c r="I22" s="27"/>
      <c r="J22" s="27">
        <f>J20+J19+J18+J17+J16+J15+J14+J13+J11+J12</f>
        <v>178.2</v>
      </c>
      <c r="K22" s="27"/>
      <c r="L22" s="27">
        <f>L20+L19+L18+L17+L16+L15+L14+L13+L11+L12</f>
        <v>59.95</v>
      </c>
      <c r="M22" s="27"/>
      <c r="N22" s="27">
        <f>N20+N19+N18+N17+N16+N15+N14+N13+N11+N12</f>
        <v>329</v>
      </c>
      <c r="O22" s="27"/>
      <c r="P22" s="27">
        <f>P20+P19+P18+P17+P16+P15+P14+P13+P11+P12</f>
        <v>324.00000000000006</v>
      </c>
      <c r="Q22" s="27"/>
      <c r="R22" s="27">
        <f>R20+R19+R18+R17+R16+R15+R14+R13+R11+R12</f>
        <v>42.370000000000005</v>
      </c>
      <c r="S22" s="75">
        <f>S20+S19+S18+S17+S16+S15+S14+S13+S11+S12</f>
        <v>21</v>
      </c>
      <c r="T22" s="75">
        <f>T20+T19+T18+T17+T16+T15+T14+T13+T11+T12</f>
        <v>16</v>
      </c>
      <c r="U22" s="75">
        <f>U20+U19+U18+U17+U16+U15+U14+U13+U11+U12</f>
        <v>15</v>
      </c>
      <c r="V22" s="75">
        <f t="shared" ref="V22:W22" si="0">V20+V19+V18+V17+V16+V15+V14+V13+V11+V12</f>
        <v>164</v>
      </c>
      <c r="W22" s="75">
        <f t="shared" si="0"/>
        <v>505</v>
      </c>
    </row>
    <row r="23" spans="1:79" customFormat="1" ht="24" customHeight="1" x14ac:dyDescent="0.25">
      <c r="A23" s="1"/>
      <c r="B23" s="42" t="s">
        <v>46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ht="66" x14ac:dyDescent="0.3">
      <c r="A24" s="10">
        <v>2</v>
      </c>
      <c r="B24" s="8" t="s">
        <v>47</v>
      </c>
      <c r="C24" s="11" t="s">
        <v>20</v>
      </c>
      <c r="D24" s="8" t="s">
        <v>169</v>
      </c>
      <c r="E24" s="8">
        <v>588.9</v>
      </c>
      <c r="F24" s="8">
        <v>365.9</v>
      </c>
      <c r="G24" s="11" t="s">
        <v>48</v>
      </c>
      <c r="H24" s="8">
        <v>49</v>
      </c>
      <c r="I24" s="11" t="s">
        <v>48</v>
      </c>
      <c r="J24" s="8">
        <v>40</v>
      </c>
      <c r="K24" s="11" t="s">
        <v>27</v>
      </c>
      <c r="L24" s="8">
        <v>55.1</v>
      </c>
      <c r="M24" s="11" t="s">
        <v>27</v>
      </c>
      <c r="N24" s="8">
        <v>0</v>
      </c>
      <c r="O24" s="20" t="s">
        <v>183</v>
      </c>
      <c r="P24" s="8">
        <v>70</v>
      </c>
      <c r="Q24" s="11" t="s">
        <v>27</v>
      </c>
      <c r="R24" s="8">
        <v>8.85</v>
      </c>
      <c r="S24" s="10">
        <v>6</v>
      </c>
      <c r="T24" s="10">
        <v>1</v>
      </c>
      <c r="U24" s="10">
        <v>1</v>
      </c>
      <c r="V24" s="10">
        <v>38</v>
      </c>
      <c r="W24" s="10">
        <v>85</v>
      </c>
    </row>
    <row r="25" spans="1:79" ht="82.5" x14ac:dyDescent="0.3">
      <c r="A25" s="10">
        <v>2</v>
      </c>
      <c r="B25" s="23" t="s">
        <v>47</v>
      </c>
      <c r="C25" s="24" t="s">
        <v>28</v>
      </c>
      <c r="D25" s="23" t="s">
        <v>170</v>
      </c>
      <c r="E25" s="23">
        <v>150</v>
      </c>
      <c r="F25" s="23"/>
      <c r="G25" s="55" t="s">
        <v>164</v>
      </c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7"/>
    </row>
    <row r="26" spans="1:79" ht="82.5" x14ac:dyDescent="0.3">
      <c r="A26" s="10">
        <v>2</v>
      </c>
      <c r="B26" s="8" t="s">
        <v>49</v>
      </c>
      <c r="C26" s="11" t="s">
        <v>20</v>
      </c>
      <c r="D26" s="8" t="s">
        <v>178</v>
      </c>
      <c r="E26" s="8">
        <v>437.14</v>
      </c>
      <c r="F26" s="8">
        <v>145.94999999999999</v>
      </c>
      <c r="G26" s="11" t="s">
        <v>50</v>
      </c>
      <c r="H26" s="8">
        <v>144.78</v>
      </c>
      <c r="I26" s="11" t="s">
        <v>27</v>
      </c>
      <c r="J26" s="8">
        <v>18.149999999999999</v>
      </c>
      <c r="K26" s="11" t="s">
        <v>32</v>
      </c>
      <c r="L26" s="8">
        <v>0</v>
      </c>
      <c r="M26" s="20" t="s">
        <v>183</v>
      </c>
      <c r="N26" s="8">
        <v>85.9</v>
      </c>
      <c r="O26" s="11" t="s">
        <v>50</v>
      </c>
      <c r="P26" s="8">
        <v>17</v>
      </c>
      <c r="Q26" s="11" t="s">
        <v>27</v>
      </c>
      <c r="R26" s="8">
        <v>25.4</v>
      </c>
      <c r="S26" s="10">
        <v>4</v>
      </c>
      <c r="T26" s="10">
        <v>3</v>
      </c>
      <c r="U26" s="10">
        <v>3</v>
      </c>
      <c r="V26" s="10">
        <v>9</v>
      </c>
      <c r="W26" s="10">
        <v>23</v>
      </c>
    </row>
    <row r="27" spans="1:79" ht="66" x14ac:dyDescent="0.3">
      <c r="A27" s="10">
        <v>2</v>
      </c>
      <c r="B27" s="8" t="s">
        <v>49</v>
      </c>
      <c r="C27" s="11" t="s">
        <v>28</v>
      </c>
      <c r="D27" s="8" t="s">
        <v>171</v>
      </c>
      <c r="E27" s="8">
        <v>36.299999999999997</v>
      </c>
      <c r="F27" s="8">
        <v>17.3</v>
      </c>
      <c r="G27" s="11" t="s">
        <v>29</v>
      </c>
      <c r="H27" s="8" t="s">
        <v>51</v>
      </c>
      <c r="I27" s="11" t="s">
        <v>27</v>
      </c>
      <c r="J27" s="8" t="s">
        <v>52</v>
      </c>
      <c r="K27" s="11" t="s">
        <v>27</v>
      </c>
      <c r="L27" s="8" t="s">
        <v>53</v>
      </c>
      <c r="M27" s="20" t="s">
        <v>183</v>
      </c>
      <c r="N27" s="8" t="s">
        <v>53</v>
      </c>
      <c r="O27" s="20" t="s">
        <v>183</v>
      </c>
      <c r="P27" s="8" t="s">
        <v>54</v>
      </c>
      <c r="Q27" s="11" t="s">
        <v>27</v>
      </c>
      <c r="R27" s="8" t="s">
        <v>53</v>
      </c>
      <c r="S27" s="10">
        <v>1</v>
      </c>
      <c r="T27" s="10">
        <v>2</v>
      </c>
      <c r="U27" s="10">
        <v>2</v>
      </c>
      <c r="V27" s="10">
        <v>2</v>
      </c>
      <c r="W27" s="10">
        <v>20</v>
      </c>
    </row>
    <row r="28" spans="1:79" ht="66" customHeight="1" x14ac:dyDescent="0.3">
      <c r="A28" s="10">
        <v>2</v>
      </c>
      <c r="B28" s="8" t="s">
        <v>55</v>
      </c>
      <c r="C28" s="11" t="s">
        <v>20</v>
      </c>
      <c r="D28" s="8" t="s">
        <v>56</v>
      </c>
      <c r="E28" s="8">
        <v>150</v>
      </c>
      <c r="F28" s="8">
        <v>74</v>
      </c>
      <c r="G28" s="11" t="s">
        <v>48</v>
      </c>
      <c r="H28" s="8">
        <v>0</v>
      </c>
      <c r="I28" s="20" t="s">
        <v>183</v>
      </c>
      <c r="J28" s="8">
        <v>8</v>
      </c>
      <c r="K28" s="11" t="s">
        <v>27</v>
      </c>
      <c r="L28" s="8">
        <v>11</v>
      </c>
      <c r="M28" s="11" t="s">
        <v>29</v>
      </c>
      <c r="N28" s="8">
        <v>32</v>
      </c>
      <c r="O28" s="11" t="s">
        <v>29</v>
      </c>
      <c r="P28" s="8">
        <v>23</v>
      </c>
      <c r="Q28" s="11" t="s">
        <v>27</v>
      </c>
      <c r="R28" s="8">
        <v>2</v>
      </c>
      <c r="S28" s="10">
        <v>1</v>
      </c>
      <c r="T28" s="10">
        <v>1</v>
      </c>
      <c r="U28" s="10">
        <v>1</v>
      </c>
      <c r="V28" s="10">
        <v>14</v>
      </c>
      <c r="W28" s="10">
        <v>40</v>
      </c>
    </row>
    <row r="29" spans="1:79" ht="115.5" x14ac:dyDescent="0.3">
      <c r="A29" s="10">
        <v>2</v>
      </c>
      <c r="B29" s="8" t="s">
        <v>57</v>
      </c>
      <c r="C29" s="11" t="s">
        <v>20</v>
      </c>
      <c r="D29" s="8" t="s">
        <v>58</v>
      </c>
      <c r="E29" s="8">
        <v>181.04</v>
      </c>
      <c r="F29" s="8">
        <v>80</v>
      </c>
      <c r="G29" s="11" t="s">
        <v>59</v>
      </c>
      <c r="H29" s="8">
        <v>57.08</v>
      </c>
      <c r="I29" s="11" t="s">
        <v>32</v>
      </c>
      <c r="J29" s="8">
        <v>29.46</v>
      </c>
      <c r="K29" s="11" t="s">
        <v>32</v>
      </c>
      <c r="L29" s="8">
        <v>0</v>
      </c>
      <c r="M29" s="20" t="s">
        <v>183</v>
      </c>
      <c r="N29" s="8">
        <v>0</v>
      </c>
      <c r="O29" s="20" t="s">
        <v>183</v>
      </c>
      <c r="P29" s="8">
        <v>14.5</v>
      </c>
      <c r="Q29" s="11" t="s">
        <v>27</v>
      </c>
      <c r="R29" s="8">
        <v>0</v>
      </c>
      <c r="S29" s="10">
        <v>2</v>
      </c>
      <c r="T29" s="10">
        <v>1</v>
      </c>
      <c r="U29" s="10">
        <v>2</v>
      </c>
      <c r="V29" s="10">
        <v>14</v>
      </c>
      <c r="W29" s="10">
        <v>30</v>
      </c>
    </row>
    <row r="30" spans="1:79" ht="115.5" x14ac:dyDescent="0.3">
      <c r="A30" s="10">
        <v>2</v>
      </c>
      <c r="B30" s="8" t="s">
        <v>60</v>
      </c>
      <c r="C30" s="11" t="s">
        <v>20</v>
      </c>
      <c r="D30" s="8" t="s">
        <v>172</v>
      </c>
      <c r="E30" s="8">
        <f>78.59+45.54+8.25+31.4</f>
        <v>163.78</v>
      </c>
      <c r="F30" s="8">
        <v>124</v>
      </c>
      <c r="G30" s="11" t="s">
        <v>50</v>
      </c>
      <c r="H30" s="8">
        <v>0</v>
      </c>
      <c r="I30" s="20" t="s">
        <v>183</v>
      </c>
      <c r="J30" s="8">
        <v>8.25</v>
      </c>
      <c r="K30" s="11" t="s">
        <v>27</v>
      </c>
      <c r="L30" s="8">
        <v>0</v>
      </c>
      <c r="M30" s="20" t="s">
        <v>183</v>
      </c>
      <c r="N30" s="8">
        <v>0</v>
      </c>
      <c r="O30" s="20" t="s">
        <v>183</v>
      </c>
      <c r="P30" s="8">
        <v>31.4</v>
      </c>
      <c r="Q30" s="11" t="s">
        <v>27</v>
      </c>
      <c r="R30" s="8">
        <v>0</v>
      </c>
      <c r="S30" s="10">
        <v>2</v>
      </c>
      <c r="T30" s="10">
        <v>1</v>
      </c>
      <c r="U30" s="10">
        <v>1</v>
      </c>
      <c r="V30" s="10">
        <v>18</v>
      </c>
      <c r="W30" s="10">
        <v>50</v>
      </c>
    </row>
    <row r="31" spans="1:79" ht="66" x14ac:dyDescent="0.3">
      <c r="A31" s="25">
        <v>2</v>
      </c>
      <c r="B31" s="23" t="s">
        <v>61</v>
      </c>
      <c r="C31" s="24" t="s">
        <v>20</v>
      </c>
      <c r="D31" s="26" t="s">
        <v>62</v>
      </c>
      <c r="E31" s="26">
        <v>217</v>
      </c>
      <c r="F31" s="26">
        <v>142</v>
      </c>
      <c r="G31" s="24" t="s">
        <v>29</v>
      </c>
      <c r="H31" s="26">
        <v>10</v>
      </c>
      <c r="I31" s="24" t="s">
        <v>29</v>
      </c>
      <c r="J31" s="26">
        <v>15</v>
      </c>
      <c r="K31" s="24" t="s">
        <v>27</v>
      </c>
      <c r="L31" s="26">
        <v>20</v>
      </c>
      <c r="M31" s="24" t="s">
        <v>29</v>
      </c>
      <c r="N31" s="26">
        <v>25</v>
      </c>
      <c r="O31" s="24" t="s">
        <v>29</v>
      </c>
      <c r="P31" s="26">
        <v>0</v>
      </c>
      <c r="Q31" s="20" t="s">
        <v>183</v>
      </c>
      <c r="R31" s="26">
        <v>5</v>
      </c>
      <c r="S31" s="76">
        <v>3</v>
      </c>
      <c r="T31" s="76">
        <v>1</v>
      </c>
      <c r="U31" s="76">
        <v>1</v>
      </c>
      <c r="V31" s="76">
        <v>9</v>
      </c>
      <c r="W31" s="76">
        <v>50</v>
      </c>
    </row>
    <row r="32" spans="1:79" ht="66" x14ac:dyDescent="0.3">
      <c r="A32" s="10">
        <v>2</v>
      </c>
      <c r="B32" s="8" t="s">
        <v>63</v>
      </c>
      <c r="C32" s="11" t="s">
        <v>20</v>
      </c>
      <c r="D32" s="8" t="s">
        <v>64</v>
      </c>
      <c r="E32" s="8">
        <v>461.25</v>
      </c>
      <c r="F32" s="8">
        <v>262.44</v>
      </c>
      <c r="G32" s="11" t="s">
        <v>29</v>
      </c>
      <c r="H32" s="8">
        <v>0</v>
      </c>
      <c r="I32" s="20" t="s">
        <v>183</v>
      </c>
      <c r="J32" s="8">
        <v>23.88</v>
      </c>
      <c r="K32" s="11" t="s">
        <v>36</v>
      </c>
      <c r="L32" s="8">
        <v>0</v>
      </c>
      <c r="M32" s="20" t="s">
        <v>183</v>
      </c>
      <c r="N32" s="8">
        <v>87.48</v>
      </c>
      <c r="O32" s="11" t="s">
        <v>29</v>
      </c>
      <c r="P32" s="8">
        <v>87.45</v>
      </c>
      <c r="Q32" s="11" t="s">
        <v>65</v>
      </c>
      <c r="R32" s="8">
        <v>0</v>
      </c>
      <c r="S32" s="10">
        <v>4</v>
      </c>
      <c r="T32" s="10">
        <v>1</v>
      </c>
      <c r="U32" s="10">
        <v>1</v>
      </c>
      <c r="V32" s="10">
        <v>25</v>
      </c>
      <c r="W32" s="10">
        <v>70</v>
      </c>
    </row>
    <row r="33" spans="1:79" ht="82.5" x14ac:dyDescent="0.3">
      <c r="A33" s="10">
        <v>2</v>
      </c>
      <c r="B33" s="8" t="s">
        <v>66</v>
      </c>
      <c r="C33" s="11" t="s">
        <v>67</v>
      </c>
      <c r="D33" s="8" t="s">
        <v>173</v>
      </c>
      <c r="E33" s="8">
        <v>145</v>
      </c>
      <c r="F33" s="8">
        <v>68</v>
      </c>
      <c r="G33" s="11" t="s">
        <v>37</v>
      </c>
      <c r="H33" s="8">
        <v>44</v>
      </c>
      <c r="I33" s="11" t="s">
        <v>32</v>
      </c>
      <c r="J33" s="8">
        <v>10</v>
      </c>
      <c r="K33" s="11" t="s">
        <v>32</v>
      </c>
      <c r="L33" s="8">
        <v>3</v>
      </c>
      <c r="M33" s="11" t="s">
        <v>32</v>
      </c>
      <c r="N33" s="8">
        <v>0</v>
      </c>
      <c r="O33" s="20" t="s">
        <v>183</v>
      </c>
      <c r="P33" s="8">
        <v>20</v>
      </c>
      <c r="Q33" s="11" t="s">
        <v>32</v>
      </c>
      <c r="R33" s="8">
        <v>0</v>
      </c>
      <c r="S33" s="10">
        <v>2</v>
      </c>
      <c r="T33" s="10">
        <v>2</v>
      </c>
      <c r="U33" s="10">
        <v>2</v>
      </c>
      <c r="V33" s="10">
        <v>11</v>
      </c>
      <c r="W33" s="10">
        <v>10</v>
      </c>
    </row>
    <row r="34" spans="1:79" ht="66" x14ac:dyDescent="0.3">
      <c r="A34" s="10">
        <v>2</v>
      </c>
      <c r="B34" s="8" t="s">
        <v>66</v>
      </c>
      <c r="C34" s="11" t="s">
        <v>68</v>
      </c>
      <c r="D34" s="8" t="s">
        <v>174</v>
      </c>
      <c r="E34" s="8">
        <v>159</v>
      </c>
      <c r="F34" s="8">
        <v>80</v>
      </c>
      <c r="G34" s="11" t="s">
        <v>37</v>
      </c>
      <c r="H34" s="8">
        <v>75</v>
      </c>
      <c r="I34" s="11" t="s">
        <v>32</v>
      </c>
      <c r="J34" s="8">
        <v>4</v>
      </c>
      <c r="K34" s="11" t="s">
        <v>32</v>
      </c>
      <c r="L34" s="8">
        <v>0</v>
      </c>
      <c r="M34" s="20" t="s">
        <v>183</v>
      </c>
      <c r="N34" s="8">
        <v>0</v>
      </c>
      <c r="O34" s="20" t="s">
        <v>183</v>
      </c>
      <c r="P34" s="8">
        <v>0</v>
      </c>
      <c r="Q34" s="20" t="s">
        <v>183</v>
      </c>
      <c r="R34" s="8">
        <v>0</v>
      </c>
      <c r="S34" s="10">
        <v>1</v>
      </c>
      <c r="T34" s="10">
        <v>1</v>
      </c>
      <c r="U34" s="10">
        <v>0</v>
      </c>
      <c r="V34" s="10">
        <v>6</v>
      </c>
      <c r="W34" s="10">
        <v>40</v>
      </c>
    </row>
    <row r="35" spans="1:79" ht="34.5" customHeight="1" x14ac:dyDescent="0.3">
      <c r="A35" s="48" t="s">
        <v>180</v>
      </c>
      <c r="B35" s="49"/>
      <c r="C35" s="49"/>
      <c r="D35" s="50"/>
      <c r="E35" s="8">
        <v>900</v>
      </c>
      <c r="F35" s="8"/>
      <c r="G35" s="11"/>
      <c r="H35" s="8"/>
      <c r="I35" s="11"/>
      <c r="J35" s="8"/>
      <c r="K35" s="11"/>
      <c r="L35" s="8"/>
      <c r="M35" s="8"/>
      <c r="N35" s="8"/>
      <c r="O35" s="8"/>
      <c r="P35" s="8"/>
      <c r="Q35" s="8"/>
      <c r="R35" s="8"/>
      <c r="S35" s="10"/>
      <c r="T35" s="10"/>
      <c r="U35" s="10"/>
      <c r="V35" s="10"/>
      <c r="W35" s="10"/>
    </row>
    <row r="36" spans="1:79" ht="29.25" customHeight="1" x14ac:dyDescent="0.3">
      <c r="A36" s="45" t="s">
        <v>69</v>
      </c>
      <c r="B36" s="46"/>
      <c r="C36" s="46"/>
      <c r="D36" s="47"/>
      <c r="E36" s="27">
        <f>SUM(E24:E35)</f>
        <v>3589.41</v>
      </c>
      <c r="F36" s="27">
        <f t="shared" ref="F36:W36" si="1">SUM(F24:F34)</f>
        <v>1359.59</v>
      </c>
      <c r="G36" s="27"/>
      <c r="H36" s="27">
        <f t="shared" si="1"/>
        <v>379.86</v>
      </c>
      <c r="I36" s="27"/>
      <c r="J36" s="27">
        <f t="shared" si="1"/>
        <v>156.74</v>
      </c>
      <c r="K36" s="27"/>
      <c r="L36" s="27">
        <f t="shared" si="1"/>
        <v>89.1</v>
      </c>
      <c r="M36" s="27"/>
      <c r="N36" s="27">
        <f t="shared" si="1"/>
        <v>230.38</v>
      </c>
      <c r="O36" s="27"/>
      <c r="P36" s="27">
        <f t="shared" si="1"/>
        <v>263.35000000000002</v>
      </c>
      <c r="Q36" s="27"/>
      <c r="R36" s="27">
        <f t="shared" si="1"/>
        <v>41.25</v>
      </c>
      <c r="S36" s="75">
        <f t="shared" si="1"/>
        <v>26</v>
      </c>
      <c r="T36" s="75">
        <f t="shared" si="1"/>
        <v>14</v>
      </c>
      <c r="U36" s="75">
        <f t="shared" si="1"/>
        <v>14</v>
      </c>
      <c r="V36" s="75">
        <f t="shared" si="1"/>
        <v>146</v>
      </c>
      <c r="W36" s="75">
        <f t="shared" si="1"/>
        <v>418</v>
      </c>
    </row>
    <row r="37" spans="1:79" customFormat="1" ht="36" customHeight="1" x14ac:dyDescent="0.25">
      <c r="A37" s="1"/>
      <c r="B37" s="42" t="s">
        <v>70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</row>
    <row r="38" spans="1:79" ht="49.5" x14ac:dyDescent="0.3">
      <c r="A38" s="10">
        <v>3</v>
      </c>
      <c r="B38" s="8" t="s">
        <v>71</v>
      </c>
      <c r="C38" s="11" t="s">
        <v>20</v>
      </c>
      <c r="D38" s="8" t="s">
        <v>72</v>
      </c>
      <c r="E38" s="8">
        <v>307.7</v>
      </c>
      <c r="F38" s="8">
        <v>165.1</v>
      </c>
      <c r="G38" s="11" t="s">
        <v>73</v>
      </c>
      <c r="H38" s="8">
        <v>0</v>
      </c>
      <c r="I38" s="20" t="s">
        <v>183</v>
      </c>
      <c r="J38" s="8">
        <v>9.24</v>
      </c>
      <c r="K38" s="11" t="s">
        <v>27</v>
      </c>
      <c r="L38" s="8">
        <v>15.68</v>
      </c>
      <c r="M38" s="11" t="s">
        <v>29</v>
      </c>
      <c r="N38" s="8">
        <v>35.1</v>
      </c>
      <c r="O38" s="11" t="s">
        <v>29</v>
      </c>
      <c r="P38" s="8">
        <v>82.56</v>
      </c>
      <c r="Q38" s="11" t="s">
        <v>74</v>
      </c>
      <c r="R38" s="8">
        <v>0</v>
      </c>
      <c r="S38" s="10">
        <v>2</v>
      </c>
      <c r="T38" s="10">
        <v>0</v>
      </c>
      <c r="U38" s="10">
        <v>0</v>
      </c>
      <c r="V38" s="10">
        <v>21</v>
      </c>
      <c r="W38" s="10">
        <v>150</v>
      </c>
    </row>
    <row r="39" spans="1:79" ht="99" x14ac:dyDescent="0.3">
      <c r="A39" s="10">
        <v>3</v>
      </c>
      <c r="B39" s="8" t="s">
        <v>75</v>
      </c>
      <c r="C39" s="11" t="s">
        <v>20</v>
      </c>
      <c r="D39" s="8" t="s">
        <v>76</v>
      </c>
      <c r="E39" s="8">
        <v>390</v>
      </c>
      <c r="F39" s="8">
        <v>168</v>
      </c>
      <c r="G39" s="11" t="s">
        <v>77</v>
      </c>
      <c r="H39" s="8">
        <v>40</v>
      </c>
      <c r="I39" s="11" t="s">
        <v>48</v>
      </c>
      <c r="J39" s="8">
        <v>20</v>
      </c>
      <c r="K39" s="11" t="s">
        <v>32</v>
      </c>
      <c r="L39" s="8">
        <v>20</v>
      </c>
      <c r="M39" s="11" t="s">
        <v>29</v>
      </c>
      <c r="N39" s="8">
        <v>100</v>
      </c>
      <c r="O39" s="11" t="s">
        <v>29</v>
      </c>
      <c r="P39" s="8">
        <v>40</v>
      </c>
      <c r="Q39" s="11" t="s">
        <v>27</v>
      </c>
      <c r="R39" s="8">
        <v>2</v>
      </c>
      <c r="S39" s="10">
        <v>2</v>
      </c>
      <c r="T39" s="10">
        <v>1</v>
      </c>
      <c r="U39" s="10">
        <v>2</v>
      </c>
      <c r="V39" s="10">
        <v>19</v>
      </c>
      <c r="W39" s="10">
        <v>100</v>
      </c>
    </row>
    <row r="40" spans="1:79" ht="99" x14ac:dyDescent="0.3">
      <c r="A40" s="10">
        <v>3</v>
      </c>
      <c r="B40" s="8" t="s">
        <v>78</v>
      </c>
      <c r="C40" s="11" t="s">
        <v>20</v>
      </c>
      <c r="D40" s="8" t="s">
        <v>79</v>
      </c>
      <c r="E40" s="8">
        <v>219.5</v>
      </c>
      <c r="F40" s="8">
        <v>104.6</v>
      </c>
      <c r="G40" s="11" t="s">
        <v>29</v>
      </c>
      <c r="H40" s="8">
        <v>0</v>
      </c>
      <c r="I40" s="20" t="s">
        <v>183</v>
      </c>
      <c r="J40" s="8">
        <v>8.5</v>
      </c>
      <c r="K40" s="11" t="s">
        <v>32</v>
      </c>
      <c r="L40" s="8">
        <v>0</v>
      </c>
      <c r="M40" s="20" t="s">
        <v>183</v>
      </c>
      <c r="N40" s="8">
        <v>65.400000000000006</v>
      </c>
      <c r="O40" s="11" t="s">
        <v>29</v>
      </c>
      <c r="P40" s="8">
        <v>41</v>
      </c>
      <c r="Q40" s="11" t="s">
        <v>27</v>
      </c>
      <c r="R40" s="8">
        <v>0</v>
      </c>
      <c r="S40" s="10">
        <v>2</v>
      </c>
      <c r="T40" s="10">
        <v>1</v>
      </c>
      <c r="U40" s="10">
        <v>1</v>
      </c>
      <c r="V40" s="10">
        <v>16</v>
      </c>
      <c r="W40" s="10">
        <v>60</v>
      </c>
    </row>
    <row r="41" spans="1:79" ht="82.5" x14ac:dyDescent="0.3">
      <c r="A41" s="10">
        <v>3</v>
      </c>
      <c r="B41" s="8" t="s">
        <v>78</v>
      </c>
      <c r="C41" s="11" t="s">
        <v>28</v>
      </c>
      <c r="D41" s="8" t="s">
        <v>80</v>
      </c>
      <c r="E41" s="8">
        <v>132.72</v>
      </c>
      <c r="F41" s="8">
        <v>57.81</v>
      </c>
      <c r="G41" s="11" t="s">
        <v>29</v>
      </c>
      <c r="H41" s="8">
        <v>70.91</v>
      </c>
      <c r="I41" s="11" t="s">
        <v>27</v>
      </c>
      <c r="J41" s="8">
        <v>4</v>
      </c>
      <c r="K41" s="11" t="s">
        <v>27</v>
      </c>
      <c r="L41" s="8">
        <v>0</v>
      </c>
      <c r="M41" s="20" t="s">
        <v>183</v>
      </c>
      <c r="N41" s="8">
        <v>0</v>
      </c>
      <c r="O41" s="20" t="s">
        <v>183</v>
      </c>
      <c r="P41" s="8">
        <v>0</v>
      </c>
      <c r="Q41" s="20" t="s">
        <v>183</v>
      </c>
      <c r="R41" s="8">
        <v>0</v>
      </c>
      <c r="S41" s="10">
        <v>1</v>
      </c>
      <c r="T41" s="10">
        <v>1</v>
      </c>
      <c r="U41" s="10">
        <v>1</v>
      </c>
      <c r="V41" s="10">
        <v>3</v>
      </c>
      <c r="W41" s="10">
        <v>40</v>
      </c>
    </row>
    <row r="42" spans="1:79" ht="66" x14ac:dyDescent="0.3">
      <c r="A42" s="10">
        <v>3</v>
      </c>
      <c r="B42" s="8" t="s">
        <v>81</v>
      </c>
      <c r="C42" s="11" t="s">
        <v>20</v>
      </c>
      <c r="D42" s="8" t="s">
        <v>82</v>
      </c>
      <c r="E42" s="8">
        <v>284.8</v>
      </c>
      <c r="F42" s="8">
        <v>139.80000000000001</v>
      </c>
      <c r="G42" s="11" t="s">
        <v>29</v>
      </c>
      <c r="H42" s="8">
        <v>30</v>
      </c>
      <c r="I42" s="11" t="s">
        <v>27</v>
      </c>
      <c r="J42" s="8">
        <v>35</v>
      </c>
      <c r="K42" s="11" t="s">
        <v>32</v>
      </c>
      <c r="L42" s="8">
        <v>0</v>
      </c>
      <c r="M42" s="20" t="s">
        <v>183</v>
      </c>
      <c r="N42" s="8">
        <v>0</v>
      </c>
      <c r="O42" s="20" t="s">
        <v>183</v>
      </c>
      <c r="P42" s="8">
        <v>80</v>
      </c>
      <c r="Q42" s="11" t="s">
        <v>27</v>
      </c>
      <c r="R42" s="8">
        <v>0</v>
      </c>
      <c r="S42" s="10">
        <v>3</v>
      </c>
      <c r="T42" s="10">
        <v>2</v>
      </c>
      <c r="U42" s="10">
        <v>3</v>
      </c>
      <c r="V42" s="10">
        <v>24</v>
      </c>
      <c r="W42" s="10">
        <v>180</v>
      </c>
    </row>
    <row r="43" spans="1:79" ht="66" x14ac:dyDescent="0.3">
      <c r="A43" s="10">
        <v>3</v>
      </c>
      <c r="B43" s="8" t="s">
        <v>81</v>
      </c>
      <c r="C43" s="11" t="s">
        <v>28</v>
      </c>
      <c r="D43" s="8" t="s">
        <v>83</v>
      </c>
      <c r="E43" s="8">
        <v>36.5</v>
      </c>
      <c r="F43" s="8">
        <v>24</v>
      </c>
      <c r="G43" s="11" t="s">
        <v>29</v>
      </c>
      <c r="H43" s="8">
        <v>10</v>
      </c>
      <c r="I43" s="11" t="s">
        <v>27</v>
      </c>
      <c r="J43" s="8">
        <v>2.5</v>
      </c>
      <c r="K43" s="11" t="s">
        <v>32</v>
      </c>
      <c r="L43" s="8">
        <v>0</v>
      </c>
      <c r="M43" s="20" t="s">
        <v>183</v>
      </c>
      <c r="N43" s="8">
        <v>0</v>
      </c>
      <c r="O43" s="20" t="s">
        <v>183</v>
      </c>
      <c r="P43" s="8">
        <v>0</v>
      </c>
      <c r="Q43" s="20" t="s">
        <v>183</v>
      </c>
      <c r="R43" s="8">
        <v>0</v>
      </c>
      <c r="S43" s="10">
        <v>1</v>
      </c>
      <c r="T43" s="10">
        <v>2</v>
      </c>
      <c r="U43" s="10">
        <v>2</v>
      </c>
      <c r="V43" s="10">
        <v>1</v>
      </c>
      <c r="W43" s="10">
        <v>50</v>
      </c>
    </row>
    <row r="44" spans="1:79" ht="132" customHeight="1" x14ac:dyDescent="0.3">
      <c r="A44" s="10">
        <v>3</v>
      </c>
      <c r="B44" s="8" t="s">
        <v>84</v>
      </c>
      <c r="C44" s="11" t="s">
        <v>20</v>
      </c>
      <c r="D44" s="8" t="s">
        <v>85</v>
      </c>
      <c r="E44" s="8">
        <v>380</v>
      </c>
      <c r="F44" s="8">
        <v>238</v>
      </c>
      <c r="G44" s="11" t="s">
        <v>29</v>
      </c>
      <c r="H44" s="8">
        <v>0</v>
      </c>
      <c r="I44" s="20" t="s">
        <v>183</v>
      </c>
      <c r="J44" s="8">
        <v>26</v>
      </c>
      <c r="K44" s="11" t="s">
        <v>27</v>
      </c>
      <c r="L44" s="8">
        <v>22</v>
      </c>
      <c r="M44" s="11" t="s">
        <v>27</v>
      </c>
      <c r="N44" s="8">
        <v>0</v>
      </c>
      <c r="O44" s="20" t="s">
        <v>183</v>
      </c>
      <c r="P44" s="8">
        <v>90</v>
      </c>
      <c r="Q44" s="11" t="s">
        <v>27</v>
      </c>
      <c r="R44" s="8">
        <v>4</v>
      </c>
      <c r="S44" s="10">
        <v>4</v>
      </c>
      <c r="T44" s="10">
        <v>1</v>
      </c>
      <c r="U44" s="10">
        <v>1</v>
      </c>
      <c r="V44" s="10">
        <v>17</v>
      </c>
      <c r="W44" s="10">
        <v>50</v>
      </c>
    </row>
    <row r="45" spans="1:79" ht="49.5" x14ac:dyDescent="0.3">
      <c r="A45" s="10">
        <v>3</v>
      </c>
      <c r="B45" s="8" t="s">
        <v>84</v>
      </c>
      <c r="C45" s="11" t="s">
        <v>28</v>
      </c>
      <c r="D45" s="8" t="s">
        <v>86</v>
      </c>
      <c r="E45" s="8">
        <v>98</v>
      </c>
      <c r="F45" s="8">
        <v>28</v>
      </c>
      <c r="G45" s="11" t="s">
        <v>29</v>
      </c>
      <c r="H45" s="21">
        <v>60</v>
      </c>
      <c r="I45" s="11" t="s">
        <v>27</v>
      </c>
      <c r="J45" s="21">
        <v>10</v>
      </c>
      <c r="K45" s="11" t="s">
        <v>27</v>
      </c>
      <c r="L45" s="21">
        <v>0</v>
      </c>
      <c r="M45" s="20" t="s">
        <v>183</v>
      </c>
      <c r="N45" s="21">
        <v>0</v>
      </c>
      <c r="O45" s="20" t="s">
        <v>183</v>
      </c>
      <c r="P45" s="21">
        <v>0</v>
      </c>
      <c r="Q45" s="20" t="s">
        <v>183</v>
      </c>
      <c r="R45" s="21">
        <v>0</v>
      </c>
      <c r="S45" s="77">
        <v>2</v>
      </c>
      <c r="T45" s="77">
        <v>2</v>
      </c>
      <c r="U45" s="77">
        <v>2</v>
      </c>
      <c r="V45" s="77">
        <v>1</v>
      </c>
      <c r="W45" s="77">
        <v>6</v>
      </c>
    </row>
    <row r="46" spans="1:79" ht="115.5" x14ac:dyDescent="0.3">
      <c r="A46" s="10">
        <v>3</v>
      </c>
      <c r="B46" s="8" t="s">
        <v>182</v>
      </c>
      <c r="C46" s="11" t="s">
        <v>20</v>
      </c>
      <c r="D46" s="22" t="s">
        <v>179</v>
      </c>
      <c r="E46" s="8">
        <v>438.34</v>
      </c>
      <c r="F46" s="8">
        <v>147.19999999999999</v>
      </c>
      <c r="G46" s="11" t="s">
        <v>87</v>
      </c>
      <c r="H46" s="8">
        <v>14.44</v>
      </c>
      <c r="I46" s="11" t="s">
        <v>27</v>
      </c>
      <c r="J46" s="8">
        <v>30</v>
      </c>
      <c r="K46" s="11" t="s">
        <v>27</v>
      </c>
      <c r="L46" s="8">
        <v>0</v>
      </c>
      <c r="M46" s="20" t="s">
        <v>183</v>
      </c>
      <c r="N46" s="8">
        <v>39.26</v>
      </c>
      <c r="O46" s="11" t="s">
        <v>43</v>
      </c>
      <c r="P46" s="8">
        <v>178.6</v>
      </c>
      <c r="Q46" s="11" t="s">
        <v>27</v>
      </c>
      <c r="R46" s="8">
        <v>22</v>
      </c>
      <c r="S46" s="10">
        <v>6</v>
      </c>
      <c r="T46" s="10">
        <v>1</v>
      </c>
      <c r="U46" s="10">
        <v>2</v>
      </c>
      <c r="V46" s="10">
        <v>17</v>
      </c>
      <c r="W46" s="10">
        <v>65</v>
      </c>
    </row>
    <row r="47" spans="1:79" ht="63" customHeight="1" x14ac:dyDescent="0.3">
      <c r="A47" s="10">
        <v>3</v>
      </c>
      <c r="B47" s="8" t="s">
        <v>88</v>
      </c>
      <c r="C47" s="11" t="s">
        <v>20</v>
      </c>
      <c r="D47" s="8" t="s">
        <v>89</v>
      </c>
      <c r="E47" s="8">
        <v>483.61</v>
      </c>
      <c r="F47" s="8">
        <v>192.01</v>
      </c>
      <c r="G47" s="11" t="s">
        <v>50</v>
      </c>
      <c r="H47" s="8">
        <v>210.32</v>
      </c>
      <c r="I47" s="11" t="s">
        <v>27</v>
      </c>
      <c r="J47" s="8">
        <v>0</v>
      </c>
      <c r="K47" s="20" t="s">
        <v>183</v>
      </c>
      <c r="L47" s="8">
        <v>42.84</v>
      </c>
      <c r="M47" s="11" t="s">
        <v>27</v>
      </c>
      <c r="N47" s="8">
        <v>38.44</v>
      </c>
      <c r="O47" s="11" t="s">
        <v>27</v>
      </c>
      <c r="P47" s="8">
        <v>0</v>
      </c>
      <c r="Q47" s="20" t="s">
        <v>183</v>
      </c>
      <c r="R47" s="8">
        <v>0</v>
      </c>
      <c r="S47" s="10">
        <v>2</v>
      </c>
      <c r="T47" s="10">
        <v>2</v>
      </c>
      <c r="U47" s="10">
        <v>2</v>
      </c>
      <c r="V47" s="10">
        <v>33</v>
      </c>
      <c r="W47" s="10">
        <v>120</v>
      </c>
    </row>
    <row r="48" spans="1:79" ht="66" x14ac:dyDescent="0.3">
      <c r="A48" s="10">
        <v>3</v>
      </c>
      <c r="B48" s="9" t="s">
        <v>90</v>
      </c>
      <c r="C48" s="11" t="s">
        <v>20</v>
      </c>
      <c r="D48" s="8" t="s">
        <v>91</v>
      </c>
      <c r="E48" s="8">
        <v>286.10000000000002</v>
      </c>
      <c r="F48" s="8">
        <f>163.3+46</f>
        <v>209.3</v>
      </c>
      <c r="G48" s="11" t="s">
        <v>92</v>
      </c>
      <c r="H48" s="8">
        <v>44.5</v>
      </c>
      <c r="I48" s="11" t="s">
        <v>27</v>
      </c>
      <c r="J48" s="8">
        <v>12.3</v>
      </c>
      <c r="K48" s="11" t="s">
        <v>27</v>
      </c>
      <c r="L48" s="8">
        <v>0</v>
      </c>
      <c r="M48" s="20" t="s">
        <v>183</v>
      </c>
      <c r="N48" s="8">
        <v>20</v>
      </c>
      <c r="O48" s="11" t="s">
        <v>27</v>
      </c>
      <c r="P48" s="8">
        <v>0</v>
      </c>
      <c r="Q48" s="20" t="s">
        <v>183</v>
      </c>
      <c r="R48" s="8">
        <v>0</v>
      </c>
      <c r="S48" s="10">
        <v>1</v>
      </c>
      <c r="T48" s="10">
        <v>1</v>
      </c>
      <c r="U48" s="10">
        <v>1</v>
      </c>
      <c r="V48" s="10">
        <v>13</v>
      </c>
      <c r="W48" s="10">
        <v>60</v>
      </c>
    </row>
    <row r="49" spans="1:79" ht="99" x14ac:dyDescent="0.3">
      <c r="A49" s="10"/>
      <c r="B49" s="9" t="s">
        <v>90</v>
      </c>
      <c r="C49" s="11" t="s">
        <v>28</v>
      </c>
      <c r="D49" s="8" t="s">
        <v>188</v>
      </c>
      <c r="E49" s="13">
        <v>18.600000000000001</v>
      </c>
      <c r="F49" s="13">
        <v>18.600000000000001</v>
      </c>
      <c r="G49" s="11" t="s">
        <v>29</v>
      </c>
      <c r="H49" s="8">
        <v>0</v>
      </c>
      <c r="I49" s="20" t="s">
        <v>183</v>
      </c>
      <c r="J49" s="8">
        <v>0</v>
      </c>
      <c r="K49" s="20" t="s">
        <v>183</v>
      </c>
      <c r="L49" s="8">
        <v>0</v>
      </c>
      <c r="M49" s="20" t="s">
        <v>183</v>
      </c>
      <c r="N49" s="8">
        <v>0</v>
      </c>
      <c r="O49" s="20" t="s">
        <v>183</v>
      </c>
      <c r="P49" s="8">
        <v>0</v>
      </c>
      <c r="Q49" s="20" t="s">
        <v>183</v>
      </c>
      <c r="R49" s="8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</row>
    <row r="50" spans="1:79" ht="76.5" x14ac:dyDescent="0.3">
      <c r="A50" s="10">
        <v>3</v>
      </c>
      <c r="B50" s="8" t="s">
        <v>93</v>
      </c>
      <c r="C50" s="11" t="s">
        <v>20</v>
      </c>
      <c r="D50" s="8" t="s">
        <v>94</v>
      </c>
      <c r="E50" s="8">
        <v>843.43</v>
      </c>
      <c r="F50" s="8">
        <v>344.69</v>
      </c>
      <c r="G50" s="11" t="s">
        <v>59</v>
      </c>
      <c r="H50" s="8">
        <v>367.87</v>
      </c>
      <c r="I50" s="11" t="s">
        <v>95</v>
      </c>
      <c r="J50" s="8">
        <v>25.61</v>
      </c>
      <c r="K50" s="11" t="s">
        <v>32</v>
      </c>
      <c r="L50" s="8">
        <v>9.43</v>
      </c>
      <c r="M50" s="11" t="s">
        <v>50</v>
      </c>
      <c r="N50" s="8">
        <v>86.76</v>
      </c>
      <c r="O50" s="11" t="s">
        <v>50</v>
      </c>
      <c r="P50" s="8">
        <v>0</v>
      </c>
      <c r="Q50" s="20" t="s">
        <v>183</v>
      </c>
      <c r="R50" s="8">
        <v>9.07</v>
      </c>
      <c r="S50" s="10">
        <v>3</v>
      </c>
      <c r="T50" s="10">
        <v>3</v>
      </c>
      <c r="U50" s="10">
        <v>1</v>
      </c>
      <c r="V50" s="10">
        <v>90</v>
      </c>
      <c r="W50" s="10">
        <v>10</v>
      </c>
    </row>
    <row r="51" spans="1:79" ht="82.5" x14ac:dyDescent="0.3">
      <c r="A51" s="10">
        <v>3</v>
      </c>
      <c r="B51" s="8" t="s">
        <v>96</v>
      </c>
      <c r="C51" s="11" t="s">
        <v>20</v>
      </c>
      <c r="D51" s="8" t="s">
        <v>97</v>
      </c>
      <c r="E51" s="8">
        <v>240</v>
      </c>
      <c r="F51" s="8">
        <v>98.21</v>
      </c>
      <c r="G51" s="11" t="s">
        <v>29</v>
      </c>
      <c r="H51" s="8">
        <v>39.5</v>
      </c>
      <c r="I51" s="11" t="s">
        <v>27</v>
      </c>
      <c r="J51" s="8">
        <v>16.12</v>
      </c>
      <c r="K51" s="11" t="s">
        <v>32</v>
      </c>
      <c r="L51" s="8">
        <v>20</v>
      </c>
      <c r="M51" s="11" t="s">
        <v>27</v>
      </c>
      <c r="N51" s="8">
        <v>52.98</v>
      </c>
      <c r="O51" s="11" t="s">
        <v>27</v>
      </c>
      <c r="P51" s="8">
        <v>18.53</v>
      </c>
      <c r="Q51" s="11" t="s">
        <v>27</v>
      </c>
      <c r="R51" s="8">
        <v>14.15</v>
      </c>
      <c r="S51" s="10">
        <v>4</v>
      </c>
      <c r="T51" s="10">
        <v>1</v>
      </c>
      <c r="U51" s="10">
        <v>1</v>
      </c>
      <c r="V51" s="10">
        <v>16</v>
      </c>
      <c r="W51" s="10">
        <v>75</v>
      </c>
    </row>
    <row r="52" spans="1:79" ht="51.75" customHeight="1" x14ac:dyDescent="0.3">
      <c r="A52" s="48" t="s">
        <v>180</v>
      </c>
      <c r="B52" s="49"/>
      <c r="C52" s="49"/>
      <c r="D52" s="50"/>
      <c r="E52" s="8">
        <v>3000</v>
      </c>
      <c r="F52" s="8"/>
      <c r="G52" s="11"/>
      <c r="H52" s="8"/>
      <c r="I52" s="11"/>
      <c r="J52" s="8"/>
      <c r="K52" s="11"/>
      <c r="L52" s="8"/>
      <c r="M52" s="11"/>
      <c r="N52" s="8"/>
      <c r="O52" s="11"/>
      <c r="P52" s="8"/>
      <c r="Q52" s="11"/>
      <c r="R52" s="8"/>
      <c r="S52" s="10"/>
      <c r="T52" s="10"/>
      <c r="U52" s="10"/>
      <c r="V52" s="10"/>
      <c r="W52" s="10"/>
    </row>
    <row r="53" spans="1:79" ht="29.25" customHeight="1" x14ac:dyDescent="0.3">
      <c r="A53" s="45" t="s">
        <v>98</v>
      </c>
      <c r="B53" s="46"/>
      <c r="C53" s="46"/>
      <c r="D53" s="47"/>
      <c r="E53" s="27">
        <f>E51+E50+E48+E47+E46+E44+E43+E42+E41+E40+E39+E38+E49+E52</f>
        <v>7061.2999999999993</v>
      </c>
      <c r="F53" s="27">
        <f t="shared" ref="F53:W53" si="2">F51+F50+F48+F47+F46+F44+F43+F42+F41+F40+F39+F38+F49</f>
        <v>1907.3199999999997</v>
      </c>
      <c r="G53" s="27"/>
      <c r="H53" s="27">
        <f t="shared" si="2"/>
        <v>827.54000000000008</v>
      </c>
      <c r="I53" s="27"/>
      <c r="J53" s="27">
        <f t="shared" si="2"/>
        <v>189.27</v>
      </c>
      <c r="K53" s="27"/>
      <c r="L53" s="27">
        <f t="shared" si="2"/>
        <v>129.95000000000002</v>
      </c>
      <c r="M53" s="27"/>
      <c r="N53" s="27">
        <f t="shared" si="2"/>
        <v>437.94000000000005</v>
      </c>
      <c r="O53" s="27"/>
      <c r="P53" s="27">
        <f t="shared" si="2"/>
        <v>530.69000000000005</v>
      </c>
      <c r="Q53" s="27"/>
      <c r="R53" s="27">
        <f t="shared" si="2"/>
        <v>51.22</v>
      </c>
      <c r="S53" s="75">
        <f t="shared" si="2"/>
        <v>31</v>
      </c>
      <c r="T53" s="75">
        <f t="shared" si="2"/>
        <v>16</v>
      </c>
      <c r="U53" s="75">
        <f t="shared" si="2"/>
        <v>17</v>
      </c>
      <c r="V53" s="75">
        <f t="shared" si="2"/>
        <v>270</v>
      </c>
      <c r="W53" s="75">
        <f t="shared" si="2"/>
        <v>960</v>
      </c>
    </row>
    <row r="54" spans="1:79" customFormat="1" ht="31.5" customHeight="1" x14ac:dyDescent="0.25">
      <c r="A54" s="1"/>
      <c r="B54" s="42" t="s">
        <v>99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79" ht="57" customHeight="1" x14ac:dyDescent="0.3">
      <c r="A55" s="10">
        <v>4</v>
      </c>
      <c r="B55" s="8" t="s">
        <v>100</v>
      </c>
      <c r="C55" s="11" t="s">
        <v>20</v>
      </c>
      <c r="D55" s="8" t="s">
        <v>101</v>
      </c>
      <c r="E55" s="8">
        <v>179.58</v>
      </c>
      <c r="F55" s="8">
        <v>86.92</v>
      </c>
      <c r="G55" s="11" t="s">
        <v>29</v>
      </c>
      <c r="H55" s="8">
        <v>37.82</v>
      </c>
      <c r="I55" s="11" t="s">
        <v>29</v>
      </c>
      <c r="J55" s="8">
        <v>10.32</v>
      </c>
      <c r="K55" s="11" t="s">
        <v>32</v>
      </c>
      <c r="L55" s="8">
        <v>0</v>
      </c>
      <c r="M55" s="20" t="s">
        <v>183</v>
      </c>
      <c r="N55" s="8">
        <v>30</v>
      </c>
      <c r="O55" s="11" t="s">
        <v>29</v>
      </c>
      <c r="P55" s="8">
        <v>14.52</v>
      </c>
      <c r="Q55" s="11" t="s">
        <v>102</v>
      </c>
      <c r="R55" s="8">
        <v>0</v>
      </c>
      <c r="S55" s="10">
        <v>1</v>
      </c>
      <c r="T55" s="10">
        <v>1</v>
      </c>
      <c r="U55" s="10">
        <v>1</v>
      </c>
      <c r="V55" s="10">
        <v>15</v>
      </c>
      <c r="W55" s="10">
        <v>40</v>
      </c>
    </row>
    <row r="56" spans="1:79" ht="61.5" customHeight="1" x14ac:dyDescent="0.3">
      <c r="A56" s="10">
        <v>4</v>
      </c>
      <c r="B56" s="8" t="s">
        <v>100</v>
      </c>
      <c r="C56" s="11" t="s">
        <v>28</v>
      </c>
      <c r="D56" s="8" t="s">
        <v>103</v>
      </c>
      <c r="E56" s="8">
        <v>40.42</v>
      </c>
      <c r="F56" s="8">
        <v>18</v>
      </c>
      <c r="G56" s="11" t="s">
        <v>29</v>
      </c>
      <c r="H56" s="8">
        <v>22.42</v>
      </c>
      <c r="I56" s="11" t="s">
        <v>27</v>
      </c>
      <c r="J56" s="8">
        <v>0</v>
      </c>
      <c r="K56" s="20" t="s">
        <v>183</v>
      </c>
      <c r="L56" s="8">
        <v>0</v>
      </c>
      <c r="M56" s="20" t="s">
        <v>183</v>
      </c>
      <c r="N56" s="8">
        <v>0</v>
      </c>
      <c r="O56" s="20" t="s">
        <v>183</v>
      </c>
      <c r="P56" s="8">
        <v>0</v>
      </c>
      <c r="Q56" s="20" t="s">
        <v>183</v>
      </c>
      <c r="R56" s="8">
        <v>0</v>
      </c>
      <c r="S56" s="10">
        <v>1</v>
      </c>
      <c r="T56" s="10">
        <v>1</v>
      </c>
      <c r="U56" s="10">
        <v>1</v>
      </c>
      <c r="V56" s="10">
        <v>2</v>
      </c>
      <c r="W56" s="10">
        <v>0</v>
      </c>
    </row>
    <row r="57" spans="1:79" ht="82.5" x14ac:dyDescent="0.3">
      <c r="A57" s="10">
        <v>4</v>
      </c>
      <c r="B57" s="8" t="s">
        <v>104</v>
      </c>
      <c r="C57" s="11" t="s">
        <v>20</v>
      </c>
      <c r="D57" s="8" t="s">
        <v>105</v>
      </c>
      <c r="E57" s="8">
        <v>181.75</v>
      </c>
      <c r="F57" s="8">
        <v>75</v>
      </c>
      <c r="G57" s="11" t="s">
        <v>106</v>
      </c>
      <c r="H57" s="8">
        <v>0</v>
      </c>
      <c r="I57" s="20" t="s">
        <v>183</v>
      </c>
      <c r="J57" s="8">
        <v>21.75</v>
      </c>
      <c r="K57" s="11" t="s">
        <v>107</v>
      </c>
      <c r="L57" s="8">
        <v>0</v>
      </c>
      <c r="M57" s="20" t="s">
        <v>183</v>
      </c>
      <c r="N57" s="8">
        <v>25</v>
      </c>
      <c r="O57" s="11" t="s">
        <v>108</v>
      </c>
      <c r="P57" s="8">
        <v>60</v>
      </c>
      <c r="Q57" s="11" t="s">
        <v>109</v>
      </c>
      <c r="R57" s="8">
        <v>0</v>
      </c>
      <c r="S57" s="10">
        <v>2</v>
      </c>
      <c r="T57" s="10">
        <v>3</v>
      </c>
      <c r="U57" s="10"/>
      <c r="V57" s="10">
        <v>16</v>
      </c>
      <c r="W57" s="10">
        <v>30</v>
      </c>
    </row>
    <row r="58" spans="1:79" ht="66" x14ac:dyDescent="0.3">
      <c r="A58" s="10">
        <v>4</v>
      </c>
      <c r="B58" s="8" t="s">
        <v>110</v>
      </c>
      <c r="C58" s="11" t="s">
        <v>20</v>
      </c>
      <c r="D58" s="8" t="s">
        <v>111</v>
      </c>
      <c r="E58" s="8">
        <v>270.39</v>
      </c>
      <c r="F58" s="8">
        <v>130.9</v>
      </c>
      <c r="G58" s="11" t="s">
        <v>37</v>
      </c>
      <c r="H58" s="8">
        <v>15</v>
      </c>
      <c r="I58" s="11" t="s">
        <v>27</v>
      </c>
      <c r="J58" s="8">
        <v>10</v>
      </c>
      <c r="K58" s="11" t="s">
        <v>32</v>
      </c>
      <c r="L58" s="8">
        <v>20.149999999999999</v>
      </c>
      <c r="M58" s="11" t="s">
        <v>29</v>
      </c>
      <c r="N58" s="8">
        <v>37.19</v>
      </c>
      <c r="O58" s="11" t="s">
        <v>29</v>
      </c>
      <c r="P58" s="8">
        <v>32</v>
      </c>
      <c r="Q58" s="11" t="s">
        <v>36</v>
      </c>
      <c r="R58" s="8">
        <v>20.149999999999999</v>
      </c>
      <c r="S58" s="10">
        <v>2</v>
      </c>
      <c r="T58" s="10">
        <v>2</v>
      </c>
      <c r="U58" s="10">
        <v>4</v>
      </c>
      <c r="V58" s="10">
        <v>14</v>
      </c>
      <c r="W58" s="10">
        <v>50</v>
      </c>
    </row>
    <row r="59" spans="1:79" ht="66" x14ac:dyDescent="0.3">
      <c r="A59" s="10">
        <v>4</v>
      </c>
      <c r="B59" s="8" t="s">
        <v>110</v>
      </c>
      <c r="C59" s="11" t="s">
        <v>28</v>
      </c>
      <c r="D59" s="8" t="s">
        <v>112</v>
      </c>
      <c r="E59" s="8">
        <v>45.04</v>
      </c>
      <c r="F59" s="8">
        <v>27.9</v>
      </c>
      <c r="G59" s="11" t="s">
        <v>113</v>
      </c>
      <c r="H59" s="8">
        <v>4.9950000000000001</v>
      </c>
      <c r="I59" s="11" t="s">
        <v>43</v>
      </c>
      <c r="J59" s="8">
        <v>4</v>
      </c>
      <c r="K59" s="11" t="s">
        <v>27</v>
      </c>
      <c r="L59" s="8">
        <v>0</v>
      </c>
      <c r="M59" s="20" t="s">
        <v>183</v>
      </c>
      <c r="N59" s="8">
        <v>0</v>
      </c>
      <c r="O59" s="20" t="s">
        <v>183</v>
      </c>
      <c r="P59" s="8">
        <v>8.14</v>
      </c>
      <c r="Q59" s="11" t="s">
        <v>113</v>
      </c>
      <c r="R59" s="8">
        <v>0</v>
      </c>
      <c r="S59" s="10">
        <v>1</v>
      </c>
      <c r="T59" s="10">
        <v>1</v>
      </c>
      <c r="U59" s="10">
        <v>2</v>
      </c>
      <c r="V59" s="10">
        <v>2</v>
      </c>
      <c r="W59" s="10">
        <v>16</v>
      </c>
    </row>
    <row r="60" spans="1:79" ht="115.5" x14ac:dyDescent="0.3">
      <c r="A60" s="10">
        <v>4</v>
      </c>
      <c r="B60" s="8" t="s">
        <v>114</v>
      </c>
      <c r="C60" s="11" t="s">
        <v>20</v>
      </c>
      <c r="D60" s="8" t="s">
        <v>115</v>
      </c>
      <c r="E60" s="8">
        <v>192</v>
      </c>
      <c r="F60" s="8">
        <v>120</v>
      </c>
      <c r="G60" s="11" t="s">
        <v>29</v>
      </c>
      <c r="H60" s="8">
        <v>60</v>
      </c>
      <c r="I60" s="11" t="s">
        <v>116</v>
      </c>
      <c r="J60" s="8">
        <v>2</v>
      </c>
      <c r="K60" s="11" t="s">
        <v>27</v>
      </c>
      <c r="L60" s="8">
        <v>0</v>
      </c>
      <c r="M60" s="20" t="s">
        <v>183</v>
      </c>
      <c r="N60" s="8">
        <v>0</v>
      </c>
      <c r="O60" s="20" t="s">
        <v>183</v>
      </c>
      <c r="P60" s="8">
        <v>10</v>
      </c>
      <c r="Q60" s="11" t="s">
        <v>27</v>
      </c>
      <c r="R60" s="8">
        <v>0</v>
      </c>
      <c r="S60" s="10">
        <v>1</v>
      </c>
      <c r="T60" s="10">
        <v>3</v>
      </c>
      <c r="U60" s="10">
        <v>3</v>
      </c>
      <c r="V60" s="10">
        <v>23</v>
      </c>
      <c r="W60" s="10">
        <v>80</v>
      </c>
    </row>
    <row r="61" spans="1:79" ht="66" x14ac:dyDescent="0.3">
      <c r="A61" s="10">
        <v>4</v>
      </c>
      <c r="B61" s="8" t="s">
        <v>117</v>
      </c>
      <c r="C61" s="11" t="s">
        <v>20</v>
      </c>
      <c r="D61" s="8" t="s">
        <v>118</v>
      </c>
      <c r="E61" s="8">
        <v>418</v>
      </c>
      <c r="F61" s="8">
        <v>191</v>
      </c>
      <c r="G61" s="11" t="s">
        <v>29</v>
      </c>
      <c r="H61" s="8">
        <v>80</v>
      </c>
      <c r="I61" s="11" t="s">
        <v>27</v>
      </c>
      <c r="J61" s="8">
        <v>21</v>
      </c>
      <c r="K61" s="11" t="s">
        <v>27</v>
      </c>
      <c r="L61" s="8">
        <v>42</v>
      </c>
      <c r="M61" s="11" t="s">
        <v>50</v>
      </c>
      <c r="N61" s="8">
        <v>22</v>
      </c>
      <c r="O61" s="11" t="s">
        <v>27</v>
      </c>
      <c r="P61" s="8">
        <v>60</v>
      </c>
      <c r="Q61" s="11" t="s">
        <v>27</v>
      </c>
      <c r="R61" s="8">
        <v>0</v>
      </c>
      <c r="S61" s="10">
        <v>2</v>
      </c>
      <c r="T61" s="10">
        <v>1</v>
      </c>
      <c r="U61" s="10">
        <v>1</v>
      </c>
      <c r="V61" s="10">
        <v>34</v>
      </c>
      <c r="W61" s="10">
        <v>90</v>
      </c>
    </row>
    <row r="62" spans="1:79" ht="66" x14ac:dyDescent="0.3">
      <c r="A62" s="10">
        <v>4</v>
      </c>
      <c r="B62" s="8" t="s">
        <v>117</v>
      </c>
      <c r="C62" s="11" t="s">
        <v>28</v>
      </c>
      <c r="D62" s="8" t="s">
        <v>119</v>
      </c>
      <c r="E62" s="8">
        <v>48</v>
      </c>
      <c r="F62" s="8">
        <v>30</v>
      </c>
      <c r="G62" s="11" t="s">
        <v>29</v>
      </c>
      <c r="H62" s="8">
        <v>0</v>
      </c>
      <c r="I62" s="20" t="s">
        <v>183</v>
      </c>
      <c r="J62" s="8">
        <v>10</v>
      </c>
      <c r="K62" s="11" t="s">
        <v>27</v>
      </c>
      <c r="L62" s="8">
        <v>0</v>
      </c>
      <c r="M62" s="20" t="s">
        <v>183</v>
      </c>
      <c r="N62" s="8">
        <v>0</v>
      </c>
      <c r="O62" s="20" t="s">
        <v>183</v>
      </c>
      <c r="P62" s="8">
        <v>8</v>
      </c>
      <c r="Q62" s="11" t="s">
        <v>23</v>
      </c>
      <c r="R62" s="8">
        <v>0</v>
      </c>
      <c r="S62" s="10">
        <v>2</v>
      </c>
      <c r="T62" s="10">
        <v>2</v>
      </c>
      <c r="U62" s="10">
        <v>2</v>
      </c>
      <c r="V62" s="10">
        <v>3</v>
      </c>
      <c r="W62" s="10">
        <v>20</v>
      </c>
    </row>
    <row r="63" spans="1:79" ht="52.5" customHeight="1" x14ac:dyDescent="0.3">
      <c r="A63" s="48" t="s">
        <v>180</v>
      </c>
      <c r="B63" s="49"/>
      <c r="C63" s="49"/>
      <c r="D63" s="50"/>
      <c r="E63" s="8">
        <v>1145</v>
      </c>
      <c r="F63" s="8"/>
      <c r="G63" s="11"/>
      <c r="H63" s="8"/>
      <c r="I63" s="11"/>
      <c r="J63" s="8"/>
      <c r="K63" s="11"/>
      <c r="L63" s="8"/>
      <c r="M63" s="11"/>
      <c r="N63" s="8"/>
      <c r="O63" s="11"/>
      <c r="P63" s="8"/>
      <c r="Q63" s="11"/>
      <c r="R63" s="8"/>
      <c r="S63" s="10"/>
      <c r="T63" s="10"/>
      <c r="U63" s="10"/>
      <c r="V63" s="10"/>
      <c r="W63" s="10"/>
    </row>
    <row r="64" spans="1:79" ht="39" customHeight="1" x14ac:dyDescent="0.3">
      <c r="A64" s="45" t="s">
        <v>120</v>
      </c>
      <c r="B64" s="46"/>
      <c r="C64" s="46"/>
      <c r="D64" s="47"/>
      <c r="E64" s="27">
        <f>E62+E61+E60+E59+E58+E57+E56+E55+E63</f>
        <v>2520.1799999999998</v>
      </c>
      <c r="F64" s="27">
        <f t="shared" ref="F64:W64" si="3">F62+F61+F60+F59+F58+F57+F56+F55</f>
        <v>679.71999999999991</v>
      </c>
      <c r="G64" s="27"/>
      <c r="H64" s="27">
        <f t="shared" si="3"/>
        <v>220.23500000000001</v>
      </c>
      <c r="I64" s="27"/>
      <c r="J64" s="27">
        <f t="shared" si="3"/>
        <v>79.069999999999993</v>
      </c>
      <c r="K64" s="27"/>
      <c r="L64" s="27">
        <f t="shared" si="3"/>
        <v>62.15</v>
      </c>
      <c r="M64" s="27"/>
      <c r="N64" s="27">
        <f t="shared" si="3"/>
        <v>114.19</v>
      </c>
      <c r="O64" s="27"/>
      <c r="P64" s="27">
        <f t="shared" si="3"/>
        <v>192.66</v>
      </c>
      <c r="Q64" s="27"/>
      <c r="R64" s="27">
        <f t="shared" si="3"/>
        <v>20.149999999999999</v>
      </c>
      <c r="S64" s="75">
        <f t="shared" si="3"/>
        <v>12</v>
      </c>
      <c r="T64" s="75">
        <f t="shared" si="3"/>
        <v>14</v>
      </c>
      <c r="U64" s="75">
        <f t="shared" si="3"/>
        <v>14</v>
      </c>
      <c r="V64" s="75">
        <f t="shared" si="3"/>
        <v>109</v>
      </c>
      <c r="W64" s="75">
        <f t="shared" si="3"/>
        <v>326</v>
      </c>
    </row>
    <row r="65" spans="1:79" customFormat="1" ht="40.5" customHeight="1" x14ac:dyDescent="0.25">
      <c r="A65" s="1"/>
      <c r="B65" s="42" t="s">
        <v>121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</row>
    <row r="66" spans="1:79" ht="92.25" customHeight="1" x14ac:dyDescent="0.3">
      <c r="A66" s="10">
        <v>5</v>
      </c>
      <c r="B66" s="8" t="s">
        <v>122</v>
      </c>
      <c r="C66" s="11" t="s">
        <v>20</v>
      </c>
      <c r="D66" s="8" t="s">
        <v>123</v>
      </c>
      <c r="E66" s="8">
        <f>209.98+2.76</f>
        <v>212.73999999999998</v>
      </c>
      <c r="F66" s="8">
        <v>114.55</v>
      </c>
      <c r="G66" s="11" t="s">
        <v>37</v>
      </c>
      <c r="H66" s="8">
        <v>0</v>
      </c>
      <c r="I66" s="20" t="s">
        <v>183</v>
      </c>
      <c r="J66" s="8">
        <v>2.76</v>
      </c>
      <c r="K66" s="11" t="s">
        <v>32</v>
      </c>
      <c r="L66" s="8">
        <v>0</v>
      </c>
      <c r="M66" s="20" t="s">
        <v>183</v>
      </c>
      <c r="N66" s="8">
        <v>95.43</v>
      </c>
      <c r="O66" s="11" t="s">
        <v>124</v>
      </c>
      <c r="P66" s="8">
        <v>0</v>
      </c>
      <c r="Q66" s="20" t="s">
        <v>183</v>
      </c>
      <c r="R66" s="8">
        <v>0</v>
      </c>
      <c r="S66" s="10">
        <v>1</v>
      </c>
      <c r="T66" s="10">
        <v>0</v>
      </c>
      <c r="U66" s="10">
        <v>0</v>
      </c>
      <c r="V66" s="10">
        <v>21</v>
      </c>
      <c r="W66" s="10">
        <v>80</v>
      </c>
    </row>
    <row r="67" spans="1:79" ht="82.5" x14ac:dyDescent="0.3">
      <c r="A67" s="10">
        <v>5</v>
      </c>
      <c r="B67" s="8" t="s">
        <v>125</v>
      </c>
      <c r="C67" s="11" t="s">
        <v>20</v>
      </c>
      <c r="D67" s="8" t="s">
        <v>175</v>
      </c>
      <c r="E67" s="8">
        <v>401</v>
      </c>
      <c r="F67" s="8">
        <v>164.2</v>
      </c>
      <c r="G67" s="11" t="s">
        <v>50</v>
      </c>
      <c r="H67" s="8">
        <v>30.6</v>
      </c>
      <c r="I67" s="11" t="s">
        <v>77</v>
      </c>
      <c r="J67" s="8">
        <v>15.04</v>
      </c>
      <c r="K67" s="11" t="s">
        <v>50</v>
      </c>
      <c r="L67" s="8">
        <v>22.78</v>
      </c>
      <c r="M67" s="11" t="s">
        <v>50</v>
      </c>
      <c r="N67" s="8">
        <v>82.67</v>
      </c>
      <c r="O67" s="11" t="s">
        <v>29</v>
      </c>
      <c r="P67" s="8">
        <v>85.64</v>
      </c>
      <c r="Q67" s="11" t="s">
        <v>126</v>
      </c>
      <c r="R67" s="8">
        <v>39</v>
      </c>
      <c r="S67" s="10">
        <v>3</v>
      </c>
      <c r="T67" s="10">
        <v>1</v>
      </c>
      <c r="U67" s="10">
        <v>1</v>
      </c>
      <c r="V67" s="10">
        <v>17</v>
      </c>
      <c r="W67" s="10">
        <v>40</v>
      </c>
    </row>
    <row r="68" spans="1:79" ht="68.25" customHeight="1" x14ac:dyDescent="0.3">
      <c r="A68" s="10">
        <v>5</v>
      </c>
      <c r="B68" s="8" t="s">
        <v>125</v>
      </c>
      <c r="C68" s="11" t="s">
        <v>28</v>
      </c>
      <c r="D68" s="8" t="s">
        <v>127</v>
      </c>
      <c r="E68" s="8">
        <v>35</v>
      </c>
      <c r="F68" s="8">
        <v>35</v>
      </c>
      <c r="G68" s="11" t="s">
        <v>37</v>
      </c>
      <c r="H68" s="8">
        <v>0</v>
      </c>
      <c r="I68" s="20" t="s">
        <v>183</v>
      </c>
      <c r="J68" s="8">
        <v>0</v>
      </c>
      <c r="K68" s="20" t="s">
        <v>183</v>
      </c>
      <c r="L68" s="8">
        <v>0</v>
      </c>
      <c r="M68" s="20" t="s">
        <v>183</v>
      </c>
      <c r="N68" s="8">
        <v>0</v>
      </c>
      <c r="O68" s="20" t="s">
        <v>183</v>
      </c>
      <c r="P68" s="8">
        <v>0</v>
      </c>
      <c r="Q68" s="20" t="s">
        <v>183</v>
      </c>
      <c r="R68" s="8">
        <v>0</v>
      </c>
      <c r="S68" s="78">
        <v>1</v>
      </c>
      <c r="T68" s="78">
        <v>2</v>
      </c>
      <c r="U68" s="78">
        <v>2</v>
      </c>
      <c r="V68" s="78">
        <v>2</v>
      </c>
      <c r="W68" s="10">
        <v>20</v>
      </c>
    </row>
    <row r="69" spans="1:79" ht="57.75" customHeight="1" x14ac:dyDescent="0.3">
      <c r="A69" s="10">
        <v>5</v>
      </c>
      <c r="B69" s="8" t="s">
        <v>128</v>
      </c>
      <c r="C69" s="11" t="s">
        <v>20</v>
      </c>
      <c r="D69" s="8" t="s">
        <v>129</v>
      </c>
      <c r="E69" s="8">
        <v>314</v>
      </c>
      <c r="F69" s="8">
        <v>107.05</v>
      </c>
      <c r="G69" s="11" t="s">
        <v>27</v>
      </c>
      <c r="H69" s="8">
        <v>70.56</v>
      </c>
      <c r="I69" s="11" t="s">
        <v>27</v>
      </c>
      <c r="J69" s="8">
        <v>20.61</v>
      </c>
      <c r="K69" s="11" t="s">
        <v>27</v>
      </c>
      <c r="L69" s="8">
        <v>19.600000000000001</v>
      </c>
      <c r="M69" s="11" t="s">
        <v>27</v>
      </c>
      <c r="N69" s="8">
        <v>55.15</v>
      </c>
      <c r="O69" s="11" t="s">
        <v>27</v>
      </c>
      <c r="P69" s="8">
        <v>41</v>
      </c>
      <c r="Q69" s="11" t="s">
        <v>27</v>
      </c>
      <c r="R69" s="8">
        <v>0</v>
      </c>
      <c r="S69" s="10">
        <v>3</v>
      </c>
      <c r="T69" s="10">
        <v>1</v>
      </c>
      <c r="U69" s="10">
        <v>1</v>
      </c>
      <c r="V69" s="10">
        <v>15</v>
      </c>
      <c r="W69" s="10">
        <v>35</v>
      </c>
    </row>
    <row r="70" spans="1:79" ht="95.25" customHeight="1" x14ac:dyDescent="0.3">
      <c r="A70" s="10">
        <v>5</v>
      </c>
      <c r="B70" s="8" t="s">
        <v>130</v>
      </c>
      <c r="C70" s="11" t="s">
        <v>20</v>
      </c>
      <c r="D70" s="8" t="s">
        <v>176</v>
      </c>
      <c r="E70" s="13">
        <v>238</v>
      </c>
      <c r="F70" s="13">
        <v>104.5</v>
      </c>
      <c r="G70" s="11" t="s">
        <v>29</v>
      </c>
      <c r="H70" s="8">
        <v>0</v>
      </c>
      <c r="I70" s="20" t="s">
        <v>183</v>
      </c>
      <c r="J70" s="13">
        <v>17.43</v>
      </c>
      <c r="K70" s="14" t="s">
        <v>27</v>
      </c>
      <c r="L70" s="13">
        <v>20.260000000000002</v>
      </c>
      <c r="M70" s="11" t="s">
        <v>27</v>
      </c>
      <c r="N70" s="13">
        <v>52.99</v>
      </c>
      <c r="O70" s="14" t="s">
        <v>131</v>
      </c>
      <c r="P70" s="13">
        <v>27.52</v>
      </c>
      <c r="Q70" s="14" t="s">
        <v>27</v>
      </c>
      <c r="R70" s="13">
        <v>15.3</v>
      </c>
      <c r="S70" s="10">
        <v>2</v>
      </c>
      <c r="T70" s="10">
        <v>1</v>
      </c>
      <c r="U70" s="10">
        <v>1</v>
      </c>
      <c r="V70" s="10">
        <v>17</v>
      </c>
      <c r="W70" s="10">
        <v>75</v>
      </c>
    </row>
    <row r="71" spans="1:79" ht="115.5" x14ac:dyDescent="0.3">
      <c r="A71" s="10">
        <v>5</v>
      </c>
      <c r="B71" s="8" t="s">
        <v>132</v>
      </c>
      <c r="C71" s="11" t="s">
        <v>20</v>
      </c>
      <c r="D71" s="8" t="s">
        <v>133</v>
      </c>
      <c r="E71" s="8">
        <v>326.98</v>
      </c>
      <c r="F71" s="8">
        <v>69.760000000000005</v>
      </c>
      <c r="G71" s="11" t="s">
        <v>134</v>
      </c>
      <c r="H71" s="8">
        <v>182.66</v>
      </c>
      <c r="I71" s="11" t="s">
        <v>126</v>
      </c>
      <c r="J71" s="8">
        <v>4.5599999999999996</v>
      </c>
      <c r="K71" s="11" t="s">
        <v>27</v>
      </c>
      <c r="L71" s="8">
        <v>0</v>
      </c>
      <c r="M71" s="20" t="s">
        <v>183</v>
      </c>
      <c r="N71" s="8">
        <v>0</v>
      </c>
      <c r="O71" s="20" t="s">
        <v>183</v>
      </c>
      <c r="P71" s="8">
        <v>70</v>
      </c>
      <c r="Q71" s="11" t="s">
        <v>27</v>
      </c>
      <c r="R71" s="8">
        <v>0</v>
      </c>
      <c r="S71" s="10">
        <v>1</v>
      </c>
      <c r="T71" s="10">
        <v>1</v>
      </c>
      <c r="U71" s="10">
        <v>4</v>
      </c>
      <c r="V71" s="10">
        <v>14</v>
      </c>
      <c r="W71" s="10">
        <v>50</v>
      </c>
    </row>
    <row r="72" spans="1:79" ht="66" x14ac:dyDescent="0.3">
      <c r="A72" s="10">
        <v>5</v>
      </c>
      <c r="B72" s="8" t="s">
        <v>132</v>
      </c>
      <c r="C72" s="11" t="s">
        <v>28</v>
      </c>
      <c r="D72" s="8" t="s">
        <v>135</v>
      </c>
      <c r="E72" s="8">
        <v>78.11</v>
      </c>
      <c r="F72" s="8">
        <v>58.11</v>
      </c>
      <c r="G72" s="11" t="s">
        <v>50</v>
      </c>
      <c r="H72" s="8">
        <v>0</v>
      </c>
      <c r="I72" s="20" t="s">
        <v>183</v>
      </c>
      <c r="J72" s="8">
        <v>0</v>
      </c>
      <c r="K72" s="20" t="s">
        <v>183</v>
      </c>
      <c r="L72" s="8">
        <v>0</v>
      </c>
      <c r="M72" s="20" t="s">
        <v>183</v>
      </c>
      <c r="N72" s="8">
        <v>0</v>
      </c>
      <c r="O72" s="20" t="s">
        <v>183</v>
      </c>
      <c r="P72" s="8">
        <v>20</v>
      </c>
      <c r="Q72" s="11" t="s">
        <v>24</v>
      </c>
      <c r="R72" s="8">
        <v>0</v>
      </c>
      <c r="S72" s="10">
        <v>1</v>
      </c>
      <c r="T72" s="10">
        <v>3</v>
      </c>
      <c r="U72" s="10">
        <v>2</v>
      </c>
      <c r="V72" s="10">
        <v>2</v>
      </c>
      <c r="W72" s="10">
        <v>10</v>
      </c>
    </row>
    <row r="73" spans="1:79" ht="49.5" x14ac:dyDescent="0.3">
      <c r="A73" s="10">
        <v>5</v>
      </c>
      <c r="B73" s="8" t="s">
        <v>136</v>
      </c>
      <c r="C73" s="11" t="s">
        <v>20</v>
      </c>
      <c r="D73" s="8" t="s">
        <v>137</v>
      </c>
      <c r="E73" s="8">
        <v>231.52</v>
      </c>
      <c r="F73" s="8">
        <v>214.63</v>
      </c>
      <c r="G73" s="11" t="s">
        <v>29</v>
      </c>
      <c r="H73" s="8">
        <f>12.94-2.17</f>
        <v>10.77</v>
      </c>
      <c r="I73" s="11" t="s">
        <v>77</v>
      </c>
      <c r="J73" s="8">
        <v>6.12</v>
      </c>
      <c r="K73" s="11" t="s">
        <v>138</v>
      </c>
      <c r="L73" s="8">
        <v>0</v>
      </c>
      <c r="M73" s="20" t="s">
        <v>183</v>
      </c>
      <c r="N73" s="8">
        <v>0</v>
      </c>
      <c r="O73" s="20" t="s">
        <v>183</v>
      </c>
      <c r="P73" s="8">
        <v>0</v>
      </c>
      <c r="Q73" s="20" t="s">
        <v>183</v>
      </c>
      <c r="R73" s="8">
        <v>0</v>
      </c>
      <c r="S73" s="10">
        <v>2</v>
      </c>
      <c r="T73" s="10">
        <v>1</v>
      </c>
      <c r="U73" s="10">
        <v>1</v>
      </c>
      <c r="V73" s="10">
        <v>25</v>
      </c>
      <c r="W73" s="10">
        <v>40</v>
      </c>
    </row>
    <row r="74" spans="1:79" ht="49.5" x14ac:dyDescent="0.3">
      <c r="A74" s="10">
        <v>5</v>
      </c>
      <c r="B74" s="8" t="s">
        <v>136</v>
      </c>
      <c r="C74" s="11" t="s">
        <v>139</v>
      </c>
      <c r="D74" s="8" t="s">
        <v>140</v>
      </c>
      <c r="E74" s="8">
        <v>61</v>
      </c>
      <c r="F74" s="8">
        <v>38.159999999999997</v>
      </c>
      <c r="G74" s="11" t="s">
        <v>29</v>
      </c>
      <c r="H74" s="8">
        <v>20.54</v>
      </c>
      <c r="I74" s="11" t="s">
        <v>27</v>
      </c>
      <c r="J74" s="8">
        <v>2.2999999999999998</v>
      </c>
      <c r="K74" s="11" t="s">
        <v>138</v>
      </c>
      <c r="L74" s="8">
        <v>0</v>
      </c>
      <c r="M74" s="20" t="s">
        <v>183</v>
      </c>
      <c r="N74" s="8">
        <v>0</v>
      </c>
      <c r="O74" s="20" t="s">
        <v>183</v>
      </c>
      <c r="P74" s="8">
        <v>0</v>
      </c>
      <c r="Q74" s="20" t="s">
        <v>183</v>
      </c>
      <c r="R74" s="8">
        <v>0</v>
      </c>
      <c r="S74" s="10">
        <v>1</v>
      </c>
      <c r="T74" s="10">
        <v>1</v>
      </c>
      <c r="U74" s="10">
        <v>2</v>
      </c>
      <c r="V74" s="10">
        <v>4</v>
      </c>
      <c r="W74" s="10">
        <v>20</v>
      </c>
    </row>
    <row r="75" spans="1:79" ht="39" customHeight="1" x14ac:dyDescent="0.3">
      <c r="A75" s="48" t="s">
        <v>180</v>
      </c>
      <c r="B75" s="49"/>
      <c r="C75" s="49"/>
      <c r="D75" s="50"/>
      <c r="E75" s="8">
        <v>1500</v>
      </c>
      <c r="F75" s="8"/>
      <c r="G75" s="11"/>
      <c r="H75" s="8"/>
      <c r="I75" s="11"/>
      <c r="J75" s="8"/>
      <c r="K75" s="11"/>
      <c r="L75" s="8"/>
      <c r="M75" s="11"/>
      <c r="N75" s="8"/>
      <c r="O75" s="11"/>
      <c r="P75" s="8"/>
      <c r="Q75" s="11"/>
      <c r="R75" s="8"/>
      <c r="S75" s="10"/>
      <c r="T75" s="10"/>
      <c r="U75" s="10"/>
      <c r="V75" s="10"/>
      <c r="W75" s="10"/>
    </row>
    <row r="76" spans="1:79" ht="33.75" customHeight="1" x14ac:dyDescent="0.3">
      <c r="A76" s="45" t="s">
        <v>141</v>
      </c>
      <c r="B76" s="46"/>
      <c r="C76" s="46"/>
      <c r="D76" s="47"/>
      <c r="E76" s="27">
        <f>E74+E73+E72+E71+E70+E69+E68+E67+E66+E75</f>
        <v>3398.3500000000004</v>
      </c>
      <c r="F76" s="27">
        <f t="shared" ref="F76:W76" si="4">F74+F73+F72+F71+F70+F69+F68+F67+F66</f>
        <v>905.95999999999981</v>
      </c>
      <c r="G76" s="27"/>
      <c r="H76" s="27">
        <f t="shared" si="4"/>
        <v>315.13</v>
      </c>
      <c r="I76" s="27"/>
      <c r="J76" s="27">
        <f t="shared" si="4"/>
        <v>68.820000000000007</v>
      </c>
      <c r="K76" s="27"/>
      <c r="L76" s="27">
        <f t="shared" si="4"/>
        <v>62.64</v>
      </c>
      <c r="M76" s="27"/>
      <c r="N76" s="27">
        <f t="shared" si="4"/>
        <v>286.24</v>
      </c>
      <c r="O76" s="27"/>
      <c r="P76" s="27">
        <f t="shared" si="4"/>
        <v>244.15999999999997</v>
      </c>
      <c r="Q76" s="27"/>
      <c r="R76" s="27">
        <f t="shared" si="4"/>
        <v>54.3</v>
      </c>
      <c r="S76" s="75">
        <f t="shared" si="4"/>
        <v>15</v>
      </c>
      <c r="T76" s="75">
        <f t="shared" si="4"/>
        <v>11</v>
      </c>
      <c r="U76" s="75">
        <f t="shared" si="4"/>
        <v>14</v>
      </c>
      <c r="V76" s="75">
        <f t="shared" si="4"/>
        <v>117</v>
      </c>
      <c r="W76" s="75">
        <f t="shared" si="4"/>
        <v>370</v>
      </c>
    </row>
    <row r="77" spans="1:79" customFormat="1" ht="24" customHeight="1" x14ac:dyDescent="0.25">
      <c r="A77" s="1"/>
      <c r="B77" s="42" t="s">
        <v>142</v>
      </c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</row>
    <row r="78" spans="1:79" ht="66" x14ac:dyDescent="0.3">
      <c r="A78" s="10">
        <v>6</v>
      </c>
      <c r="B78" s="8" t="s">
        <v>143</v>
      </c>
      <c r="C78" s="11" t="s">
        <v>20</v>
      </c>
      <c r="D78" s="8" t="s">
        <v>144</v>
      </c>
      <c r="E78" s="8">
        <v>360</v>
      </c>
      <c r="F78" s="8">
        <v>250</v>
      </c>
      <c r="G78" s="11" t="s">
        <v>145</v>
      </c>
      <c r="H78" s="8">
        <v>0</v>
      </c>
      <c r="I78" s="20" t="s">
        <v>183</v>
      </c>
      <c r="J78" s="8">
        <v>40</v>
      </c>
      <c r="K78" s="11" t="s">
        <v>27</v>
      </c>
      <c r="L78" s="8">
        <v>16</v>
      </c>
      <c r="M78" s="11" t="s">
        <v>27</v>
      </c>
      <c r="N78" s="8">
        <v>13</v>
      </c>
      <c r="O78" s="11" t="s">
        <v>145</v>
      </c>
      <c r="P78" s="8">
        <v>41</v>
      </c>
      <c r="Q78" s="11" t="s">
        <v>27</v>
      </c>
      <c r="R78" s="8">
        <v>0</v>
      </c>
      <c r="S78" s="10">
        <v>8</v>
      </c>
      <c r="T78" s="10">
        <v>1</v>
      </c>
      <c r="U78" s="10">
        <v>1</v>
      </c>
      <c r="V78" s="10">
        <v>24</v>
      </c>
      <c r="W78" s="10">
        <v>50</v>
      </c>
    </row>
    <row r="79" spans="1:79" ht="84.75" customHeight="1" x14ac:dyDescent="0.3">
      <c r="A79" s="10">
        <v>6</v>
      </c>
      <c r="B79" s="8" t="s">
        <v>146</v>
      </c>
      <c r="C79" s="11" t="s">
        <v>20</v>
      </c>
      <c r="D79" s="8" t="s">
        <v>147</v>
      </c>
      <c r="E79" s="8">
        <v>420</v>
      </c>
      <c r="F79" s="8">
        <v>206</v>
      </c>
      <c r="G79" s="11" t="s">
        <v>148</v>
      </c>
      <c r="H79" s="8">
        <v>0</v>
      </c>
      <c r="I79" s="20" t="s">
        <v>183</v>
      </c>
      <c r="J79" s="8">
        <v>25.5</v>
      </c>
      <c r="K79" s="11" t="s">
        <v>27</v>
      </c>
      <c r="L79" s="8">
        <v>10.4</v>
      </c>
      <c r="M79" s="11" t="s">
        <v>149</v>
      </c>
      <c r="N79" s="8">
        <v>87.7</v>
      </c>
      <c r="O79" s="11" t="s">
        <v>149</v>
      </c>
      <c r="P79" s="8">
        <f>11.05+71.47</f>
        <v>82.52</v>
      </c>
      <c r="Q79" s="11" t="s">
        <v>150</v>
      </c>
      <c r="R79" s="8">
        <v>8.3000000000000007</v>
      </c>
      <c r="S79" s="10">
        <v>5</v>
      </c>
      <c r="T79" s="10">
        <v>1</v>
      </c>
      <c r="U79" s="10">
        <v>3</v>
      </c>
      <c r="V79" s="10">
        <v>17</v>
      </c>
      <c r="W79" s="10">
        <v>60</v>
      </c>
    </row>
    <row r="80" spans="1:79" ht="99" x14ac:dyDescent="0.3">
      <c r="A80" s="10">
        <v>6</v>
      </c>
      <c r="B80" s="8" t="s">
        <v>151</v>
      </c>
      <c r="C80" s="11" t="s">
        <v>20</v>
      </c>
      <c r="D80" s="8" t="s">
        <v>152</v>
      </c>
      <c r="E80" s="8">
        <v>120.87</v>
      </c>
      <c r="F80" s="8">
        <v>50.67</v>
      </c>
      <c r="G80" s="11" t="s">
        <v>153</v>
      </c>
      <c r="H80" s="8">
        <v>0</v>
      </c>
      <c r="I80" s="20" t="s">
        <v>183</v>
      </c>
      <c r="J80" s="8">
        <v>29.2</v>
      </c>
      <c r="K80" s="11" t="s">
        <v>32</v>
      </c>
      <c r="L80" s="8">
        <v>0</v>
      </c>
      <c r="M80" s="20" t="s">
        <v>183</v>
      </c>
      <c r="N80" s="8">
        <v>0</v>
      </c>
      <c r="O80" s="20" t="s">
        <v>183</v>
      </c>
      <c r="P80" s="8">
        <v>41</v>
      </c>
      <c r="Q80" s="11" t="s">
        <v>154</v>
      </c>
      <c r="R80" s="8">
        <v>0</v>
      </c>
      <c r="S80" s="10">
        <v>2</v>
      </c>
      <c r="T80" s="10">
        <v>5</v>
      </c>
      <c r="U80" s="10">
        <v>5</v>
      </c>
      <c r="V80" s="10">
        <v>12</v>
      </c>
      <c r="W80" s="10">
        <v>40</v>
      </c>
    </row>
    <row r="81" spans="1:79" ht="66" x14ac:dyDescent="0.3">
      <c r="A81" s="10">
        <v>6</v>
      </c>
      <c r="B81" s="8" t="s">
        <v>155</v>
      </c>
      <c r="C81" s="11" t="s">
        <v>20</v>
      </c>
      <c r="D81" s="8" t="s">
        <v>156</v>
      </c>
      <c r="E81" s="8">
        <v>657</v>
      </c>
      <c r="F81" s="8">
        <v>192</v>
      </c>
      <c r="G81" s="11" t="s">
        <v>29</v>
      </c>
      <c r="H81" s="8">
        <v>6</v>
      </c>
      <c r="I81" s="11" t="s">
        <v>36</v>
      </c>
      <c r="J81" s="8">
        <v>64</v>
      </c>
      <c r="K81" s="11" t="s">
        <v>157</v>
      </c>
      <c r="L81" s="8">
        <v>32</v>
      </c>
      <c r="M81" s="11" t="s">
        <v>29</v>
      </c>
      <c r="N81" s="8">
        <v>256</v>
      </c>
      <c r="O81" s="11" t="s">
        <v>158</v>
      </c>
      <c r="P81" s="8">
        <v>107</v>
      </c>
      <c r="Q81" s="11" t="s">
        <v>36</v>
      </c>
      <c r="R81" s="8">
        <v>0</v>
      </c>
      <c r="S81" s="10">
        <v>3</v>
      </c>
      <c r="T81" s="10">
        <v>1</v>
      </c>
      <c r="U81" s="10">
        <v>2</v>
      </c>
      <c r="V81" s="10">
        <v>29</v>
      </c>
      <c r="W81" s="10">
        <v>80</v>
      </c>
    </row>
    <row r="82" spans="1:79" ht="82.5" x14ac:dyDescent="0.3">
      <c r="A82" s="10">
        <v>6</v>
      </c>
      <c r="B82" s="8" t="s">
        <v>159</v>
      </c>
      <c r="C82" s="11" t="s">
        <v>20</v>
      </c>
      <c r="D82" s="8" t="s">
        <v>177</v>
      </c>
      <c r="E82" s="8">
        <v>274.3</v>
      </c>
      <c r="F82" s="8">
        <v>139.55000000000001</v>
      </c>
      <c r="G82" s="11" t="s">
        <v>160</v>
      </c>
      <c r="H82" s="8">
        <v>49.9</v>
      </c>
      <c r="I82" s="11" t="s">
        <v>160</v>
      </c>
      <c r="J82" s="8">
        <v>29</v>
      </c>
      <c r="K82" s="11" t="s">
        <v>32</v>
      </c>
      <c r="L82" s="8">
        <v>0</v>
      </c>
      <c r="M82" s="20" t="s">
        <v>183</v>
      </c>
      <c r="N82" s="8">
        <v>0</v>
      </c>
      <c r="O82" s="20" t="s">
        <v>183</v>
      </c>
      <c r="P82" s="8">
        <v>55.85</v>
      </c>
      <c r="Q82" s="11" t="s">
        <v>161</v>
      </c>
      <c r="R82" s="8">
        <v>0</v>
      </c>
      <c r="S82" s="10">
        <v>2</v>
      </c>
      <c r="T82" s="10">
        <v>1</v>
      </c>
      <c r="U82" s="10">
        <v>2</v>
      </c>
      <c r="V82" s="10">
        <v>10</v>
      </c>
      <c r="W82" s="10">
        <v>65</v>
      </c>
    </row>
    <row r="83" spans="1:79" ht="62.25" customHeight="1" x14ac:dyDescent="0.3">
      <c r="A83" s="48" t="s">
        <v>180</v>
      </c>
      <c r="B83" s="49"/>
      <c r="C83" s="49"/>
      <c r="D83" s="50"/>
      <c r="E83" s="8">
        <v>600</v>
      </c>
      <c r="F83" s="8"/>
      <c r="G83" s="11"/>
      <c r="H83" s="8"/>
      <c r="I83" s="11"/>
      <c r="J83" s="8"/>
      <c r="K83" s="11"/>
      <c r="L83" s="8"/>
      <c r="M83" s="11"/>
      <c r="N83" s="8"/>
      <c r="O83" s="11"/>
      <c r="P83" s="8"/>
      <c r="Q83" s="11"/>
      <c r="R83" s="8"/>
      <c r="S83" s="10"/>
      <c r="T83" s="10"/>
      <c r="U83" s="10"/>
      <c r="V83" s="10"/>
      <c r="W83" s="10"/>
    </row>
    <row r="84" spans="1:79" customFormat="1" ht="32.25" customHeight="1" x14ac:dyDescent="0.25">
      <c r="A84" s="58" t="s">
        <v>162</v>
      </c>
      <c r="B84" s="59"/>
      <c r="C84" s="59"/>
      <c r="D84" s="60"/>
      <c r="E84" s="28">
        <f>SUM(E78:E83)</f>
        <v>2432.17</v>
      </c>
      <c r="F84" s="28">
        <f t="shared" ref="F84:W84" si="5">SUM(F78:F82)</f>
        <v>838.22</v>
      </c>
      <c r="G84" s="28"/>
      <c r="H84" s="28">
        <f t="shared" si="5"/>
        <v>55.9</v>
      </c>
      <c r="I84" s="28"/>
      <c r="J84" s="28">
        <f t="shared" si="5"/>
        <v>187.7</v>
      </c>
      <c r="K84" s="28"/>
      <c r="L84" s="28">
        <f t="shared" si="5"/>
        <v>58.4</v>
      </c>
      <c r="M84" s="28"/>
      <c r="N84" s="28">
        <f t="shared" si="5"/>
        <v>356.7</v>
      </c>
      <c r="O84" s="28"/>
      <c r="P84" s="28">
        <f t="shared" si="5"/>
        <v>327.37</v>
      </c>
      <c r="Q84" s="28"/>
      <c r="R84" s="28">
        <f t="shared" si="5"/>
        <v>8.3000000000000007</v>
      </c>
      <c r="S84" s="79">
        <f t="shared" si="5"/>
        <v>20</v>
      </c>
      <c r="T84" s="79">
        <f t="shared" si="5"/>
        <v>9</v>
      </c>
      <c r="U84" s="79">
        <f t="shared" si="5"/>
        <v>13</v>
      </c>
      <c r="V84" s="79">
        <f t="shared" si="5"/>
        <v>92</v>
      </c>
      <c r="W84" s="79">
        <f t="shared" si="5"/>
        <v>295</v>
      </c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</row>
    <row r="85" spans="1:79" customFormat="1" ht="32.25" customHeight="1" x14ac:dyDescent="0.25">
      <c r="A85" s="58" t="s">
        <v>163</v>
      </c>
      <c r="B85" s="59"/>
      <c r="C85" s="59"/>
      <c r="D85" s="60"/>
      <c r="E85" s="28">
        <f>E84+E76+E64+E53+E36+E22</f>
        <v>22532.77</v>
      </c>
      <c r="F85" s="28">
        <f>F84+F76+F64+F53+F36+F22</f>
        <v>6790.7699999999995</v>
      </c>
      <c r="G85" s="28"/>
      <c r="H85" s="28">
        <f>H84+H76+H64+H53+H36+H22</f>
        <v>1995.9649999999999</v>
      </c>
      <c r="I85" s="28"/>
      <c r="J85" s="28">
        <f>J84+J76+J64+J53+J36+J22</f>
        <v>859.8</v>
      </c>
      <c r="K85" s="28"/>
      <c r="L85" s="28">
        <f>L84+L76+L64+L53+L36+L22</f>
        <v>462.19</v>
      </c>
      <c r="M85" s="28"/>
      <c r="N85" s="28">
        <f>N84+N76+N64+N53+N36+N22</f>
        <v>1754.4500000000003</v>
      </c>
      <c r="O85" s="28"/>
      <c r="P85" s="28">
        <f>P84+P76+P64+P53+P36+P22</f>
        <v>1882.23</v>
      </c>
      <c r="Q85" s="28"/>
      <c r="R85" s="28">
        <f t="shared" ref="R85:W85" si="6">R84+R76+R64+R53+R36+R22</f>
        <v>217.59</v>
      </c>
      <c r="S85" s="79">
        <f t="shared" si="6"/>
        <v>125</v>
      </c>
      <c r="T85" s="79">
        <f t="shared" si="6"/>
        <v>80</v>
      </c>
      <c r="U85" s="79">
        <f t="shared" si="6"/>
        <v>87</v>
      </c>
      <c r="V85" s="79">
        <f t="shared" si="6"/>
        <v>898</v>
      </c>
      <c r="W85" s="79">
        <f t="shared" si="6"/>
        <v>2874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</row>
    <row r="86" spans="1:79" customFormat="1" ht="35.25" customHeight="1" x14ac:dyDescent="0.25">
      <c r="A86" s="58" t="s">
        <v>181</v>
      </c>
      <c r="B86" s="59"/>
      <c r="C86" s="59"/>
      <c r="D86" s="60"/>
      <c r="E86" s="28">
        <f>E83+E75+E63+E52+E35+E21</f>
        <v>8445</v>
      </c>
      <c r="F86" s="29"/>
      <c r="G86" s="30"/>
      <c r="H86" s="29"/>
      <c r="I86" s="30"/>
      <c r="J86" s="29"/>
      <c r="K86" s="30"/>
      <c r="L86" s="29"/>
      <c r="M86" s="30"/>
      <c r="N86" s="29"/>
      <c r="O86" s="30"/>
      <c r="P86" s="29"/>
      <c r="Q86" s="30"/>
      <c r="R86" s="29"/>
      <c r="S86" s="29"/>
      <c r="T86" s="29"/>
      <c r="U86" s="29"/>
      <c r="V86" s="29"/>
      <c r="W86" s="29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</row>
    <row r="87" spans="1:79" ht="25.5" customHeight="1" x14ac:dyDescent="0.3">
      <c r="A87" s="15"/>
      <c r="B87" s="16"/>
      <c r="C87" s="16"/>
      <c r="D87" s="17"/>
      <c r="E87" s="18"/>
      <c r="F87" s="12"/>
      <c r="G87" s="19"/>
      <c r="H87" s="12"/>
      <c r="I87" s="19"/>
      <c r="J87" s="12"/>
      <c r="K87" s="19"/>
      <c r="L87" s="12"/>
      <c r="M87" s="19"/>
      <c r="N87" s="12"/>
      <c r="O87" s="19"/>
      <c r="P87" s="12"/>
      <c r="Q87" s="19"/>
      <c r="R87" s="12"/>
      <c r="S87" s="12"/>
      <c r="T87" s="12"/>
      <c r="U87" s="12"/>
      <c r="V87" s="12"/>
      <c r="W87" s="12"/>
    </row>
    <row r="88" spans="1:79" ht="66.75" customHeight="1" x14ac:dyDescent="0.3">
      <c r="A88" s="7"/>
      <c r="B88" s="52"/>
      <c r="C88" s="52"/>
      <c r="D88" s="52"/>
      <c r="E88" s="15"/>
      <c r="F88" s="12"/>
      <c r="G88" s="19"/>
      <c r="H88" s="12"/>
      <c r="I88" s="19"/>
      <c r="J88" s="12"/>
      <c r="K88" s="19"/>
      <c r="L88" s="12"/>
      <c r="M88" s="19"/>
      <c r="N88" s="12"/>
      <c r="O88" s="19"/>
      <c r="P88" s="12"/>
      <c r="Q88" s="19"/>
      <c r="R88" s="12"/>
      <c r="S88" s="12"/>
      <c r="T88" s="12"/>
      <c r="U88" s="12"/>
      <c r="V88" s="7"/>
      <c r="W88" s="7"/>
    </row>
    <row r="89" spans="1:79" ht="58.5" customHeight="1" x14ac:dyDescent="0.3">
      <c r="A89" s="7"/>
      <c r="B89" s="52"/>
      <c r="C89" s="52"/>
      <c r="D89" s="52"/>
      <c r="E89" s="15"/>
      <c r="F89" s="12"/>
      <c r="G89" s="19"/>
      <c r="H89" s="12"/>
      <c r="I89" s="19"/>
      <c r="J89" s="12"/>
      <c r="K89" s="19"/>
      <c r="L89" s="12"/>
      <c r="M89" s="19"/>
      <c r="N89" s="12"/>
      <c r="O89" s="19"/>
      <c r="P89" s="12"/>
      <c r="Q89" s="19"/>
      <c r="R89" s="12"/>
      <c r="S89" s="12"/>
      <c r="T89" s="12"/>
      <c r="U89" s="12"/>
      <c r="V89" s="12"/>
      <c r="W89" s="12"/>
    </row>
  </sheetData>
  <autoFilter ref="A9:CA86"/>
  <mergeCells count="37">
    <mergeCell ref="V7:W7"/>
    <mergeCell ref="A2:W2"/>
    <mergeCell ref="A3:W3"/>
    <mergeCell ref="A4:W4"/>
    <mergeCell ref="A5:W5"/>
    <mergeCell ref="A6:W6"/>
    <mergeCell ref="B88:D88"/>
    <mergeCell ref="B89:D89"/>
    <mergeCell ref="F8:G8"/>
    <mergeCell ref="B10:W10"/>
    <mergeCell ref="G25:W25"/>
    <mergeCell ref="B23:W23"/>
    <mergeCell ref="A84:D84"/>
    <mergeCell ref="A83:D83"/>
    <mergeCell ref="A85:D85"/>
    <mergeCell ref="A86:D86"/>
    <mergeCell ref="H8:I8"/>
    <mergeCell ref="J8:K8"/>
    <mergeCell ref="L8:M8"/>
    <mergeCell ref="N8:O8"/>
    <mergeCell ref="P8:Q8"/>
    <mergeCell ref="U1:W1"/>
    <mergeCell ref="B37:W37"/>
    <mergeCell ref="B54:W54"/>
    <mergeCell ref="B77:W77"/>
    <mergeCell ref="B65:W65"/>
    <mergeCell ref="A22:D22"/>
    <mergeCell ref="A36:D36"/>
    <mergeCell ref="A53:D53"/>
    <mergeCell ref="A64:D64"/>
    <mergeCell ref="A21:D21"/>
    <mergeCell ref="A35:D35"/>
    <mergeCell ref="A63:D63"/>
    <mergeCell ref="A52:D52"/>
    <mergeCell ref="A75:D75"/>
    <mergeCell ref="A76:D76"/>
    <mergeCell ref="B7:T7"/>
  </mergeCells>
  <pageMargins left="0.70866141732283472" right="0.70866141732283472" top="0.74803149606299213" bottom="0.74803149606299213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"/>
  <sheetViews>
    <sheetView tabSelected="1" view="pageBreakPreview" zoomScale="60" zoomScaleNormal="100" workbookViewId="0">
      <selection activeCell="H9" sqref="H9"/>
    </sheetView>
  </sheetViews>
  <sheetFormatPr defaultRowHeight="15" x14ac:dyDescent="0.25"/>
  <cols>
    <col min="1" max="1" width="22.42578125" customWidth="1"/>
    <col min="2" max="2" width="16" customWidth="1"/>
  </cols>
  <sheetData>
    <row r="3" spans="1:9" ht="16.5" x14ac:dyDescent="0.3">
      <c r="D3" s="32" t="s">
        <v>234</v>
      </c>
      <c r="E3" s="32" t="s">
        <v>235</v>
      </c>
      <c r="F3" s="32" t="s">
        <v>236</v>
      </c>
      <c r="G3" s="32" t="s">
        <v>237</v>
      </c>
      <c r="H3" s="32" t="s">
        <v>238</v>
      </c>
      <c r="I3" s="32" t="s">
        <v>247</v>
      </c>
    </row>
    <row r="4" spans="1:9" ht="33" x14ac:dyDescent="0.25">
      <c r="A4" s="31"/>
      <c r="B4" s="33" t="s">
        <v>245</v>
      </c>
      <c r="C4" s="34" t="s">
        <v>244</v>
      </c>
      <c r="D4" s="35"/>
      <c r="E4" s="35"/>
      <c r="F4" s="35"/>
      <c r="G4" s="35"/>
      <c r="H4" s="35"/>
      <c r="I4" s="35"/>
    </row>
    <row r="5" spans="1:9" ht="108.75" customHeight="1" x14ac:dyDescent="0.25">
      <c r="A5" s="36" t="s">
        <v>228</v>
      </c>
      <c r="B5" s="37" t="s">
        <v>248</v>
      </c>
      <c r="C5" s="38" t="s">
        <v>239</v>
      </c>
      <c r="D5" s="39">
        <f>SUM('Materiale consumabile pe locati'!D5:I5)</f>
        <v>194</v>
      </c>
      <c r="E5" s="39">
        <f>SUM('Materiale consumabile pe locati'!J5:Q5)</f>
        <v>186</v>
      </c>
      <c r="F5" s="39">
        <f>SUM('Materiale consumabile pe locati'!R5:AA5)</f>
        <v>321</v>
      </c>
      <c r="G5" s="39">
        <f>SUM('Materiale consumabile pe locati'!AB5:AF5)</f>
        <v>134</v>
      </c>
      <c r="H5" s="39">
        <f>SUM('Materiale consumabile pe locati'!AG5:AL5)</f>
        <v>147</v>
      </c>
      <c r="I5" s="39">
        <f>SUM('Materiale consumabile pe locati'!AM5:AQ5)</f>
        <v>117</v>
      </c>
    </row>
    <row r="6" spans="1:9" ht="176.25" customHeight="1" x14ac:dyDescent="0.25">
      <c r="A6" s="36" t="s">
        <v>229</v>
      </c>
      <c r="B6" s="37" t="s">
        <v>253</v>
      </c>
      <c r="C6" s="38" t="s">
        <v>240</v>
      </c>
      <c r="D6" s="39">
        <f>SUM('Materiale consumabile pe locati'!D6:I6)</f>
        <v>194</v>
      </c>
      <c r="E6" s="39">
        <f>SUM('Materiale consumabile pe locati'!J6:Q6)</f>
        <v>186</v>
      </c>
      <c r="F6" s="39">
        <f>SUM('Materiale consumabile pe locati'!R6:AA6)</f>
        <v>321</v>
      </c>
      <c r="G6" s="39">
        <f>SUM('Materiale consumabile pe locati'!AB6:AF6)</f>
        <v>134</v>
      </c>
      <c r="H6" s="39">
        <f>SUM('Materiale consumabile pe locati'!AG6:AL6)</f>
        <v>147</v>
      </c>
      <c r="I6" s="39">
        <f>SUM('Materiale consumabile pe locati'!AM6:AQ6)</f>
        <v>117</v>
      </c>
    </row>
    <row r="7" spans="1:9" ht="141" customHeight="1" x14ac:dyDescent="0.25">
      <c r="A7" s="36" t="s">
        <v>230</v>
      </c>
      <c r="B7" s="37" t="s">
        <v>250</v>
      </c>
      <c r="C7" s="38" t="s">
        <v>241</v>
      </c>
      <c r="D7" s="39">
        <f>SUM('Materiale consumabile pe locati'!D7:I7)</f>
        <v>6</v>
      </c>
      <c r="E7" s="39">
        <f>SUM('Materiale consumabile pe locati'!J7:Q7)</f>
        <v>8</v>
      </c>
      <c r="F7" s="39">
        <f>SUM('Materiale consumabile pe locati'!R7:AA7)</f>
        <v>11</v>
      </c>
      <c r="G7" s="39">
        <f>SUM('Materiale consumabile pe locati'!AB7:AF7)</f>
        <v>5</v>
      </c>
      <c r="H7" s="39">
        <f>SUM('Materiale consumabile pe locati'!AG7:AL7)</f>
        <v>6</v>
      </c>
      <c r="I7" s="39">
        <f>SUM('Materiale consumabile pe locati'!AM7:AQ7)</f>
        <v>5</v>
      </c>
    </row>
    <row r="8" spans="1:9" ht="104.25" customHeight="1" x14ac:dyDescent="0.25">
      <c r="A8" s="36" t="s">
        <v>231</v>
      </c>
      <c r="B8" s="37" t="s">
        <v>251</v>
      </c>
      <c r="C8" s="38" t="s">
        <v>242</v>
      </c>
      <c r="D8" s="39">
        <f>SUM('Materiale consumabile pe locati'!D8:I8)</f>
        <v>24</v>
      </c>
      <c r="E8" s="39">
        <f>SUM('Materiale consumabile pe locati'!J8:Q8)</f>
        <v>32</v>
      </c>
      <c r="F8" s="39">
        <f>SUM('Materiale consumabile pe locati'!R8:AA8)</f>
        <v>41</v>
      </c>
      <c r="G8" s="39">
        <f>SUM('Materiale consumabile pe locati'!AB8:AF8)</f>
        <v>20</v>
      </c>
      <c r="H8" s="39">
        <f>SUM('Materiale consumabile pe locati'!AG8:AL8)</f>
        <v>24</v>
      </c>
      <c r="I8" s="39">
        <f>SUM('Materiale consumabile pe locati'!AM8:AQ8)</f>
        <v>20</v>
      </c>
    </row>
    <row r="9" spans="1:9" ht="126.75" customHeight="1" x14ac:dyDescent="0.25">
      <c r="A9" s="36" t="s">
        <v>232</v>
      </c>
      <c r="B9" s="37" t="s">
        <v>252</v>
      </c>
      <c r="C9" s="38" t="s">
        <v>243</v>
      </c>
      <c r="D9" s="73">
        <f>SUM('Materiale consumabile pe locati'!D9:I9)</f>
        <v>34.44</v>
      </c>
      <c r="E9" s="73">
        <f>SUM('Materiale consumabile pe locati'!J9:Q9)</f>
        <v>30.66</v>
      </c>
      <c r="F9" s="73">
        <f>SUM('Materiale consumabile pe locati'!R9:AA9)</f>
        <v>56.910000000000004</v>
      </c>
      <c r="G9" s="73">
        <f>SUM('Materiale consumabile pe locati'!AB9:AF9)</f>
        <v>22.89</v>
      </c>
      <c r="H9" s="73">
        <f>SUM('Materiale consumabile pe locati'!AG9:AL9)</f>
        <v>24.57</v>
      </c>
      <c r="I9" s="73">
        <f>SUM('Materiale consumabile pe locati'!AM9:AQ9)</f>
        <v>19.32</v>
      </c>
    </row>
    <row r="10" spans="1:9" ht="67.5" customHeight="1" x14ac:dyDescent="0.25">
      <c r="A10" s="36" t="s">
        <v>233</v>
      </c>
      <c r="B10" s="37" t="s">
        <v>254</v>
      </c>
      <c r="C10" s="38" t="s">
        <v>243</v>
      </c>
      <c r="D10" s="39">
        <f>SUM('Materiale consumabile pe locati'!D10:I10)</f>
        <v>6</v>
      </c>
      <c r="E10" s="39">
        <f>SUM('Materiale consumabile pe locati'!J10:Q10)</f>
        <v>8</v>
      </c>
      <c r="F10" s="39">
        <f>SUM('Materiale consumabile pe locati'!R10:AA10)</f>
        <v>14</v>
      </c>
      <c r="G10" s="39">
        <f>SUM('Materiale consumabile pe locati'!AB10:AF10)</f>
        <v>5</v>
      </c>
      <c r="H10" s="39">
        <f>SUM('Materiale consumabile pe locati'!AG10:AL10)</f>
        <v>6</v>
      </c>
      <c r="I10" s="39">
        <f>SUM('Materiale consumabile pe locati'!AM10:AQ10)</f>
        <v>5</v>
      </c>
    </row>
  </sheetData>
  <pageMargins left="0.7" right="0.7" top="0.75" bottom="0.75" header="0.3" footer="0.3"/>
  <pageSetup paperSize="9" scale="85" orientation="portrait" r:id="rId1"/>
  <ignoredErrors>
    <ignoredError sqref="D5:I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0"/>
  <sheetViews>
    <sheetView zoomScale="55" zoomScaleNormal="55" workbookViewId="0">
      <selection activeCell="D5" sqref="D5"/>
    </sheetView>
  </sheetViews>
  <sheetFormatPr defaultRowHeight="16.5" x14ac:dyDescent="0.3"/>
  <cols>
    <col min="1" max="1" width="22.7109375" style="6" customWidth="1"/>
    <col min="2" max="2" width="22.42578125" style="6" customWidth="1"/>
    <col min="3" max="16384" width="9.140625" style="6"/>
  </cols>
  <sheetData>
    <row r="2" spans="1:43" s="40" customFormat="1" x14ac:dyDescent="0.3">
      <c r="D2" s="69" t="s">
        <v>234</v>
      </c>
      <c r="E2" s="69"/>
      <c r="F2" s="69"/>
      <c r="G2" s="69"/>
      <c r="H2" s="69"/>
      <c r="I2" s="69"/>
      <c r="J2" s="69" t="s">
        <v>235</v>
      </c>
      <c r="K2" s="69"/>
      <c r="L2" s="69"/>
      <c r="M2" s="69"/>
      <c r="N2" s="69"/>
      <c r="O2" s="69"/>
      <c r="P2" s="69"/>
      <c r="Q2" s="69"/>
      <c r="R2" s="69" t="s">
        <v>236</v>
      </c>
      <c r="S2" s="69"/>
      <c r="T2" s="69"/>
      <c r="U2" s="69"/>
      <c r="V2" s="69"/>
      <c r="W2" s="69"/>
      <c r="X2" s="69"/>
      <c r="Y2" s="69"/>
      <c r="Z2" s="69"/>
      <c r="AA2" s="69"/>
      <c r="AB2" s="69" t="s">
        <v>237</v>
      </c>
      <c r="AC2" s="69"/>
      <c r="AD2" s="69"/>
      <c r="AE2" s="69"/>
      <c r="AF2" s="69"/>
      <c r="AG2" s="69" t="s">
        <v>238</v>
      </c>
      <c r="AH2" s="69"/>
      <c r="AI2" s="69"/>
      <c r="AJ2" s="69"/>
      <c r="AK2" s="69"/>
      <c r="AL2" s="69"/>
      <c r="AM2" s="69" t="s">
        <v>247</v>
      </c>
      <c r="AN2" s="69"/>
      <c r="AO2" s="69"/>
      <c r="AP2" s="69"/>
      <c r="AQ2" s="69"/>
    </row>
    <row r="3" spans="1:43" x14ac:dyDescent="0.3">
      <c r="A3" s="6" t="s">
        <v>246</v>
      </c>
      <c r="D3" s="69">
        <v>29</v>
      </c>
      <c r="E3" s="69">
        <v>18</v>
      </c>
      <c r="F3" s="69">
        <v>32</v>
      </c>
      <c r="G3" s="69">
        <v>33</v>
      </c>
      <c r="H3" s="69">
        <v>33</v>
      </c>
      <c r="I3" s="69">
        <v>19</v>
      </c>
      <c r="J3" s="69">
        <v>14</v>
      </c>
      <c r="K3" s="69">
        <v>18</v>
      </c>
      <c r="L3" s="69">
        <v>9</v>
      </c>
      <c r="M3" s="69">
        <v>38</v>
      </c>
      <c r="N3" s="69">
        <v>25</v>
      </c>
      <c r="O3" s="69">
        <v>11</v>
      </c>
      <c r="P3" s="69">
        <v>14</v>
      </c>
      <c r="Q3" s="69">
        <v>17</v>
      </c>
      <c r="R3" s="69">
        <v>25</v>
      </c>
      <c r="S3" s="69">
        <v>19</v>
      </c>
      <c r="T3" s="69">
        <v>33</v>
      </c>
      <c r="U3" s="69">
        <v>13</v>
      </c>
      <c r="V3" s="69">
        <v>16</v>
      </c>
      <c r="W3" s="69">
        <v>18</v>
      </c>
      <c r="X3" s="69">
        <v>21</v>
      </c>
      <c r="Y3" s="69">
        <v>19</v>
      </c>
      <c r="Z3" s="69">
        <v>17</v>
      </c>
      <c r="AA3" s="69">
        <v>90</v>
      </c>
      <c r="AB3" s="69">
        <v>17</v>
      </c>
      <c r="AC3" s="69">
        <v>23</v>
      </c>
      <c r="AD3" s="69">
        <v>16</v>
      </c>
      <c r="AE3" s="69">
        <v>16</v>
      </c>
      <c r="AF3" s="69">
        <v>37</v>
      </c>
      <c r="AG3" s="69">
        <v>21</v>
      </c>
      <c r="AH3" s="69">
        <v>17</v>
      </c>
      <c r="AI3" s="69">
        <v>19</v>
      </c>
      <c r="AJ3" s="69">
        <v>29</v>
      </c>
      <c r="AK3" s="69">
        <v>15</v>
      </c>
      <c r="AL3" s="69">
        <v>16</v>
      </c>
      <c r="AM3" s="66">
        <v>29</v>
      </c>
      <c r="AN3" s="67">
        <v>10</v>
      </c>
      <c r="AO3" s="67">
        <v>12</v>
      </c>
      <c r="AP3" s="67">
        <v>24</v>
      </c>
      <c r="AQ3" s="68">
        <v>17</v>
      </c>
    </row>
    <row r="4" spans="1:43" ht="69.75" customHeight="1" x14ac:dyDescent="0.3">
      <c r="A4" s="64"/>
      <c r="B4" s="64" t="s">
        <v>245</v>
      </c>
      <c r="C4" s="65" t="s">
        <v>244</v>
      </c>
      <c r="D4" s="70" t="s">
        <v>193</v>
      </c>
      <c r="E4" s="70" t="s">
        <v>199</v>
      </c>
      <c r="F4" s="70" t="s">
        <v>211</v>
      </c>
      <c r="G4" s="70" t="s">
        <v>215</v>
      </c>
      <c r="H4" s="70" t="s">
        <v>219</v>
      </c>
      <c r="I4" s="70" t="s">
        <v>225</v>
      </c>
      <c r="J4" s="70" t="s">
        <v>197</v>
      </c>
      <c r="K4" s="70" t="s">
        <v>198</v>
      </c>
      <c r="L4" s="70" t="s">
        <v>201</v>
      </c>
      <c r="M4" s="70" t="s">
        <v>203</v>
      </c>
      <c r="N4" s="70" t="s">
        <v>206</v>
      </c>
      <c r="O4" s="70" t="s">
        <v>210</v>
      </c>
      <c r="P4" s="70" t="s">
        <v>223</v>
      </c>
      <c r="Q4" s="70" t="s">
        <v>227</v>
      </c>
      <c r="R4" s="70" t="s">
        <v>192</v>
      </c>
      <c r="S4" s="70" t="s">
        <v>204</v>
      </c>
      <c r="T4" s="70" t="s">
        <v>205</v>
      </c>
      <c r="U4" s="70" t="s">
        <v>207</v>
      </c>
      <c r="V4" s="70" t="s">
        <v>213</v>
      </c>
      <c r="W4" s="70" t="s">
        <v>216</v>
      </c>
      <c r="X4" s="70" t="s">
        <v>217</v>
      </c>
      <c r="Y4" s="70" t="s">
        <v>222</v>
      </c>
      <c r="Z4" s="70" t="s">
        <v>226</v>
      </c>
      <c r="AA4" s="70" t="s">
        <v>93</v>
      </c>
      <c r="AB4" s="70" t="s">
        <v>190</v>
      </c>
      <c r="AC4" s="70" t="s">
        <v>191</v>
      </c>
      <c r="AD4" s="70" t="s">
        <v>200</v>
      </c>
      <c r="AE4" s="70" t="s">
        <v>209</v>
      </c>
      <c r="AF4" s="70" t="s">
        <v>224</v>
      </c>
      <c r="AG4" s="70" t="s">
        <v>194</v>
      </c>
      <c r="AH4" s="70" t="s">
        <v>195</v>
      </c>
      <c r="AI4" s="70" t="s">
        <v>202</v>
      </c>
      <c r="AJ4" s="70" t="s">
        <v>212</v>
      </c>
      <c r="AK4" s="70" t="s">
        <v>220</v>
      </c>
      <c r="AL4" s="70" t="s">
        <v>218</v>
      </c>
      <c r="AM4" s="70" t="s">
        <v>196</v>
      </c>
      <c r="AN4" s="70" t="s">
        <v>159</v>
      </c>
      <c r="AO4" s="70" t="s">
        <v>208</v>
      </c>
      <c r="AP4" s="70" t="s">
        <v>214</v>
      </c>
      <c r="AQ4" s="70" t="s">
        <v>221</v>
      </c>
    </row>
    <row r="5" spans="1:43" ht="67.5" x14ac:dyDescent="0.3">
      <c r="A5" s="36" t="s">
        <v>228</v>
      </c>
      <c r="B5" s="37" t="s">
        <v>257</v>
      </c>
      <c r="C5" s="70" t="s">
        <v>239</v>
      </c>
      <c r="D5" s="71">
        <v>34</v>
      </c>
      <c r="E5" s="72">
        <v>23</v>
      </c>
      <c r="F5" s="72">
        <v>37</v>
      </c>
      <c r="G5" s="72">
        <v>38</v>
      </c>
      <c r="H5" s="72">
        <v>38</v>
      </c>
      <c r="I5" s="72">
        <v>24</v>
      </c>
      <c r="J5" s="72">
        <v>19</v>
      </c>
      <c r="K5" s="72">
        <v>23</v>
      </c>
      <c r="L5" s="72">
        <v>14</v>
      </c>
      <c r="M5" s="72">
        <v>43</v>
      </c>
      <c r="N5" s="72">
        <v>30</v>
      </c>
      <c r="O5" s="72">
        <v>16</v>
      </c>
      <c r="P5" s="72">
        <v>19</v>
      </c>
      <c r="Q5" s="72">
        <v>22</v>
      </c>
      <c r="R5" s="72">
        <v>30</v>
      </c>
      <c r="S5" s="72">
        <v>24</v>
      </c>
      <c r="T5" s="72">
        <v>38</v>
      </c>
      <c r="U5" s="72">
        <v>18</v>
      </c>
      <c r="V5" s="72">
        <v>21</v>
      </c>
      <c r="W5" s="72">
        <v>23</v>
      </c>
      <c r="X5" s="72">
        <v>26</v>
      </c>
      <c r="Y5" s="72">
        <v>24</v>
      </c>
      <c r="Z5" s="72">
        <v>22</v>
      </c>
      <c r="AA5" s="72">
        <v>95</v>
      </c>
      <c r="AB5" s="72">
        <v>22</v>
      </c>
      <c r="AC5" s="72">
        <v>28</v>
      </c>
      <c r="AD5" s="72">
        <v>21</v>
      </c>
      <c r="AE5" s="72">
        <v>21</v>
      </c>
      <c r="AF5" s="72">
        <v>42</v>
      </c>
      <c r="AG5" s="72">
        <v>26</v>
      </c>
      <c r="AH5" s="72">
        <v>22</v>
      </c>
      <c r="AI5" s="72">
        <v>24</v>
      </c>
      <c r="AJ5" s="72">
        <v>34</v>
      </c>
      <c r="AK5" s="72">
        <v>20</v>
      </c>
      <c r="AL5" s="72">
        <v>21</v>
      </c>
      <c r="AM5" s="72">
        <v>34</v>
      </c>
      <c r="AN5" s="72">
        <v>15</v>
      </c>
      <c r="AO5" s="72">
        <v>17</v>
      </c>
      <c r="AP5" s="72">
        <v>29</v>
      </c>
      <c r="AQ5" s="72">
        <v>22</v>
      </c>
    </row>
    <row r="6" spans="1:43" ht="135" x14ac:dyDescent="0.3">
      <c r="A6" s="36" t="s">
        <v>229</v>
      </c>
      <c r="B6" s="37" t="s">
        <v>249</v>
      </c>
      <c r="C6" s="38" t="s">
        <v>240</v>
      </c>
      <c r="D6" s="38">
        <v>34</v>
      </c>
      <c r="E6" s="38">
        <v>23</v>
      </c>
      <c r="F6" s="38">
        <v>37</v>
      </c>
      <c r="G6" s="38">
        <v>38</v>
      </c>
      <c r="H6" s="38">
        <v>38</v>
      </c>
      <c r="I6" s="38">
        <v>24</v>
      </c>
      <c r="J6" s="38">
        <v>19</v>
      </c>
      <c r="K6" s="38">
        <v>23</v>
      </c>
      <c r="L6" s="38">
        <v>14</v>
      </c>
      <c r="M6" s="38">
        <v>43</v>
      </c>
      <c r="N6" s="38">
        <v>30</v>
      </c>
      <c r="O6" s="38">
        <v>16</v>
      </c>
      <c r="P6" s="38">
        <v>19</v>
      </c>
      <c r="Q6" s="38">
        <v>22</v>
      </c>
      <c r="R6" s="38">
        <v>30</v>
      </c>
      <c r="S6" s="38">
        <v>24</v>
      </c>
      <c r="T6" s="38">
        <v>38</v>
      </c>
      <c r="U6" s="38">
        <v>18</v>
      </c>
      <c r="V6" s="38">
        <v>21</v>
      </c>
      <c r="W6" s="38">
        <v>23</v>
      </c>
      <c r="X6" s="38">
        <v>26</v>
      </c>
      <c r="Y6" s="38">
        <v>24</v>
      </c>
      <c r="Z6" s="38">
        <v>22</v>
      </c>
      <c r="AA6" s="38">
        <v>95</v>
      </c>
      <c r="AB6" s="38">
        <v>22</v>
      </c>
      <c r="AC6" s="38">
        <v>28</v>
      </c>
      <c r="AD6" s="38">
        <v>21</v>
      </c>
      <c r="AE6" s="38">
        <v>21</v>
      </c>
      <c r="AF6" s="38">
        <v>42</v>
      </c>
      <c r="AG6" s="38">
        <v>26</v>
      </c>
      <c r="AH6" s="38">
        <v>22</v>
      </c>
      <c r="AI6" s="38">
        <v>24</v>
      </c>
      <c r="AJ6" s="38">
        <v>34</v>
      </c>
      <c r="AK6" s="38">
        <v>20</v>
      </c>
      <c r="AL6" s="38">
        <v>21</v>
      </c>
      <c r="AM6" s="38">
        <v>34</v>
      </c>
      <c r="AN6" s="38">
        <v>15</v>
      </c>
      <c r="AO6" s="38">
        <v>17</v>
      </c>
      <c r="AP6" s="38">
        <v>29</v>
      </c>
      <c r="AQ6" s="38">
        <v>22</v>
      </c>
    </row>
    <row r="7" spans="1:43" ht="81" x14ac:dyDescent="0.3">
      <c r="A7" s="36" t="s">
        <v>230</v>
      </c>
      <c r="B7" s="37" t="s">
        <v>250</v>
      </c>
      <c r="C7" s="38" t="s">
        <v>241</v>
      </c>
      <c r="D7" s="38">
        <v>1</v>
      </c>
      <c r="E7" s="38">
        <v>1</v>
      </c>
      <c r="F7" s="38">
        <v>1</v>
      </c>
      <c r="G7" s="38">
        <v>1</v>
      </c>
      <c r="H7" s="38">
        <v>1</v>
      </c>
      <c r="I7" s="38">
        <v>1</v>
      </c>
      <c r="J7" s="38">
        <v>1</v>
      </c>
      <c r="K7" s="38">
        <v>1</v>
      </c>
      <c r="L7" s="38">
        <v>1</v>
      </c>
      <c r="M7" s="38">
        <v>1</v>
      </c>
      <c r="N7" s="38">
        <v>1</v>
      </c>
      <c r="O7" s="38">
        <v>1</v>
      </c>
      <c r="P7" s="38">
        <v>1</v>
      </c>
      <c r="Q7" s="38">
        <v>1</v>
      </c>
      <c r="R7" s="38">
        <v>1</v>
      </c>
      <c r="S7" s="38">
        <v>1</v>
      </c>
      <c r="T7" s="38">
        <v>1</v>
      </c>
      <c r="U7" s="38">
        <v>1</v>
      </c>
      <c r="V7" s="38">
        <v>1</v>
      </c>
      <c r="W7" s="38">
        <v>1</v>
      </c>
      <c r="X7" s="38">
        <v>1</v>
      </c>
      <c r="Y7" s="38">
        <v>1</v>
      </c>
      <c r="Z7" s="38">
        <v>1</v>
      </c>
      <c r="AA7" s="38">
        <v>2</v>
      </c>
      <c r="AB7" s="38">
        <v>1</v>
      </c>
      <c r="AC7" s="38">
        <v>1</v>
      </c>
      <c r="AD7" s="38">
        <v>1</v>
      </c>
      <c r="AE7" s="38">
        <v>1</v>
      </c>
      <c r="AF7" s="38">
        <v>1</v>
      </c>
      <c r="AG7" s="38">
        <v>1</v>
      </c>
      <c r="AH7" s="38">
        <v>1</v>
      </c>
      <c r="AI7" s="38">
        <v>1</v>
      </c>
      <c r="AJ7" s="38">
        <v>1</v>
      </c>
      <c r="AK7" s="38">
        <v>1</v>
      </c>
      <c r="AL7" s="38">
        <v>1</v>
      </c>
      <c r="AM7" s="38">
        <v>1</v>
      </c>
      <c r="AN7" s="38">
        <v>1</v>
      </c>
      <c r="AO7" s="38">
        <v>1</v>
      </c>
      <c r="AP7" s="38">
        <v>1</v>
      </c>
      <c r="AQ7" s="38">
        <v>1</v>
      </c>
    </row>
    <row r="8" spans="1:43" ht="81" x14ac:dyDescent="0.3">
      <c r="A8" s="36" t="s">
        <v>231</v>
      </c>
      <c r="B8" s="37" t="s">
        <v>251</v>
      </c>
      <c r="C8" s="38" t="s">
        <v>242</v>
      </c>
      <c r="D8" s="38">
        <v>4</v>
      </c>
      <c r="E8" s="38">
        <v>4</v>
      </c>
      <c r="F8" s="38">
        <v>4</v>
      </c>
      <c r="G8" s="38">
        <v>4</v>
      </c>
      <c r="H8" s="38">
        <v>4</v>
      </c>
      <c r="I8" s="38">
        <v>4</v>
      </c>
      <c r="J8" s="38">
        <v>4</v>
      </c>
      <c r="K8" s="38">
        <v>4</v>
      </c>
      <c r="L8" s="38">
        <v>4</v>
      </c>
      <c r="M8" s="38">
        <v>4</v>
      </c>
      <c r="N8" s="38">
        <v>4</v>
      </c>
      <c r="O8" s="38">
        <v>4</v>
      </c>
      <c r="P8" s="38">
        <v>4</v>
      </c>
      <c r="Q8" s="38">
        <v>4</v>
      </c>
      <c r="R8" s="38">
        <v>4</v>
      </c>
      <c r="S8" s="38">
        <v>4</v>
      </c>
      <c r="T8" s="38">
        <v>4</v>
      </c>
      <c r="U8" s="38">
        <v>4</v>
      </c>
      <c r="V8" s="38">
        <v>4</v>
      </c>
      <c r="W8" s="38">
        <v>4</v>
      </c>
      <c r="X8" s="38">
        <v>4</v>
      </c>
      <c r="Y8" s="38">
        <v>4</v>
      </c>
      <c r="Z8" s="38">
        <v>4</v>
      </c>
      <c r="AA8" s="38">
        <v>5</v>
      </c>
      <c r="AB8" s="38">
        <v>4</v>
      </c>
      <c r="AC8" s="38">
        <v>4</v>
      </c>
      <c r="AD8" s="38">
        <v>4</v>
      </c>
      <c r="AE8" s="38">
        <v>4</v>
      </c>
      <c r="AF8" s="38">
        <v>4</v>
      </c>
      <c r="AG8" s="38">
        <v>4</v>
      </c>
      <c r="AH8" s="38">
        <v>4</v>
      </c>
      <c r="AI8" s="38">
        <v>4</v>
      </c>
      <c r="AJ8" s="38">
        <v>4</v>
      </c>
      <c r="AK8" s="38">
        <v>4</v>
      </c>
      <c r="AL8" s="38">
        <v>4</v>
      </c>
      <c r="AM8" s="38">
        <v>4</v>
      </c>
      <c r="AN8" s="38">
        <v>4</v>
      </c>
      <c r="AO8" s="38">
        <v>4</v>
      </c>
      <c r="AP8" s="38">
        <v>4</v>
      </c>
      <c r="AQ8" s="38">
        <v>4</v>
      </c>
    </row>
    <row r="9" spans="1:43" ht="94.5" x14ac:dyDescent="0.3">
      <c r="A9" s="36" t="s">
        <v>232</v>
      </c>
      <c r="B9" s="37" t="s">
        <v>252</v>
      </c>
      <c r="C9" s="38" t="s">
        <v>243</v>
      </c>
      <c r="D9" s="74">
        <v>6.09</v>
      </c>
      <c r="E9" s="74">
        <v>3.78</v>
      </c>
      <c r="F9" s="74">
        <v>6.72</v>
      </c>
      <c r="G9" s="74">
        <v>6.93</v>
      </c>
      <c r="H9" s="74">
        <v>6.93</v>
      </c>
      <c r="I9" s="74">
        <v>3.99</v>
      </c>
      <c r="J9" s="74">
        <v>2.94</v>
      </c>
      <c r="K9" s="74">
        <v>3.78</v>
      </c>
      <c r="L9" s="74">
        <v>1.89</v>
      </c>
      <c r="M9" s="74">
        <v>7.98</v>
      </c>
      <c r="N9" s="74">
        <v>5.25</v>
      </c>
      <c r="O9" s="74">
        <v>2.31</v>
      </c>
      <c r="P9" s="74">
        <v>2.94</v>
      </c>
      <c r="Q9" s="74">
        <v>3.57</v>
      </c>
      <c r="R9" s="74">
        <v>5.25</v>
      </c>
      <c r="S9" s="74">
        <v>3.99</v>
      </c>
      <c r="T9" s="74">
        <v>6.93</v>
      </c>
      <c r="U9" s="74">
        <v>2.73</v>
      </c>
      <c r="V9" s="74">
        <v>3.36</v>
      </c>
      <c r="W9" s="74">
        <v>3.78</v>
      </c>
      <c r="X9" s="74">
        <v>4.41</v>
      </c>
      <c r="Y9" s="74">
        <v>3.99</v>
      </c>
      <c r="Z9" s="74">
        <v>3.57</v>
      </c>
      <c r="AA9" s="74">
        <v>18.899999999999999</v>
      </c>
      <c r="AB9" s="74">
        <v>3.57</v>
      </c>
      <c r="AC9" s="74">
        <v>4.83</v>
      </c>
      <c r="AD9" s="74">
        <v>3.36</v>
      </c>
      <c r="AE9" s="74">
        <v>3.36</v>
      </c>
      <c r="AF9" s="74">
        <v>7.77</v>
      </c>
      <c r="AG9" s="74">
        <v>4.41</v>
      </c>
      <c r="AH9" s="74">
        <v>3.57</v>
      </c>
      <c r="AI9" s="74">
        <v>3.99</v>
      </c>
      <c r="AJ9" s="74">
        <v>6.09</v>
      </c>
      <c r="AK9" s="74">
        <v>3.15</v>
      </c>
      <c r="AL9" s="74">
        <v>3.36</v>
      </c>
      <c r="AM9" s="74">
        <v>6.09</v>
      </c>
      <c r="AN9" s="74">
        <v>2.1</v>
      </c>
      <c r="AO9" s="74">
        <v>2.52</v>
      </c>
      <c r="AP9" s="74">
        <v>5.04</v>
      </c>
      <c r="AQ9" s="74">
        <v>3.57</v>
      </c>
    </row>
    <row r="10" spans="1:43" ht="40.5" x14ac:dyDescent="0.3">
      <c r="A10" s="36" t="s">
        <v>233</v>
      </c>
      <c r="B10" s="37" t="s">
        <v>255</v>
      </c>
      <c r="C10" s="38" t="s">
        <v>243</v>
      </c>
      <c r="D10" s="74">
        <v>1</v>
      </c>
      <c r="E10" s="74">
        <v>1</v>
      </c>
      <c r="F10" s="74">
        <v>1</v>
      </c>
      <c r="G10" s="74">
        <v>1</v>
      </c>
      <c r="H10" s="74">
        <v>1</v>
      </c>
      <c r="I10" s="74">
        <v>1</v>
      </c>
      <c r="J10" s="74">
        <v>1</v>
      </c>
      <c r="K10" s="74">
        <v>1</v>
      </c>
      <c r="L10" s="74">
        <v>1</v>
      </c>
      <c r="M10" s="74">
        <v>1</v>
      </c>
      <c r="N10" s="74">
        <v>1</v>
      </c>
      <c r="O10" s="74">
        <v>1</v>
      </c>
      <c r="P10" s="74">
        <v>1</v>
      </c>
      <c r="Q10" s="74">
        <v>1</v>
      </c>
      <c r="R10" s="74">
        <v>1</v>
      </c>
      <c r="S10" s="74">
        <v>1</v>
      </c>
      <c r="T10" s="74">
        <v>1</v>
      </c>
      <c r="U10" s="74">
        <v>1</v>
      </c>
      <c r="V10" s="74">
        <v>1</v>
      </c>
      <c r="W10" s="74">
        <v>1</v>
      </c>
      <c r="X10" s="74">
        <v>1</v>
      </c>
      <c r="Y10" s="74">
        <v>1</v>
      </c>
      <c r="Z10" s="74">
        <v>1</v>
      </c>
      <c r="AA10" s="74">
        <v>5</v>
      </c>
      <c r="AB10" s="74">
        <v>1</v>
      </c>
      <c r="AC10" s="74">
        <v>1</v>
      </c>
      <c r="AD10" s="74">
        <v>1</v>
      </c>
      <c r="AE10" s="74">
        <v>1</v>
      </c>
      <c r="AF10" s="74">
        <v>1</v>
      </c>
      <c r="AG10" s="74">
        <v>1</v>
      </c>
      <c r="AH10" s="74">
        <v>1</v>
      </c>
      <c r="AI10" s="74">
        <v>1</v>
      </c>
      <c r="AJ10" s="74">
        <v>1</v>
      </c>
      <c r="AK10" s="74">
        <v>1</v>
      </c>
      <c r="AL10" s="74">
        <v>1</v>
      </c>
      <c r="AM10" s="74">
        <v>1</v>
      </c>
      <c r="AN10" s="74">
        <v>1</v>
      </c>
      <c r="AO10" s="74">
        <v>1</v>
      </c>
      <c r="AP10" s="74">
        <v>1</v>
      </c>
      <c r="AQ10" s="74">
        <v>1</v>
      </c>
    </row>
  </sheetData>
  <mergeCells count="13">
    <mergeCell ref="AM2:AQ2"/>
    <mergeCell ref="D3:I3"/>
    <mergeCell ref="J3:Q3"/>
    <mergeCell ref="R3:AA3"/>
    <mergeCell ref="AB3:AF3"/>
    <mergeCell ref="AG3:AL3"/>
    <mergeCell ref="AM3:AQ3"/>
    <mergeCell ref="D2:I2"/>
    <mergeCell ref="J2:Q2"/>
    <mergeCell ref="R2:AA2"/>
    <mergeCell ref="AB2:AF2"/>
    <mergeCell ref="AG2:AL2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1 La Caiet de sarcini</vt:lpstr>
      <vt:lpstr>Materiale consumabileloturi</vt:lpstr>
      <vt:lpstr>Materiale consumabile pe locati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Stefan</dc:creator>
  <cp:lastModifiedBy>Rodica Iuliana Ionescu</cp:lastModifiedBy>
  <cp:lastPrinted>2025-03-28T07:47:54Z</cp:lastPrinted>
  <dcterms:created xsi:type="dcterms:W3CDTF">2025-02-13T08:43:07Z</dcterms:created>
  <dcterms:modified xsi:type="dcterms:W3CDTF">2025-06-27T10:47:31Z</dcterms:modified>
</cp:coreProperties>
</file>