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NUKHQWS124-LAP\Redirected Desktop Folder\khq.nu.simionc\Hranire 2026\4\"/>
    </mc:Choice>
  </mc:AlternateContent>
  <xr:revisionPtr revIDLastSave="0" documentId="13_ncr:1_{B3C0009A-5F13-4C7B-99DE-C54BD5670D2A}" xr6:coauthVersionLast="47" xr6:coauthVersionMax="47" xr10:uidLastSave="{00000000-0000-0000-0000-000000000000}"/>
  <bookViews>
    <workbookView xWindow="1710" yWindow="-16320" windowWidth="29040" windowHeight="15720" tabRatio="754" xr2:uid="{00000000-000D-0000-FFFF-FFFF00000000}"/>
  </bookViews>
  <sheets>
    <sheet name="Lot 1" sheetId="1" r:id="rId1"/>
    <sheet name="Lot 2" sheetId="15" r:id="rId2"/>
    <sheet name="Lot 3" sheetId="16" r:id="rId3"/>
    <sheet name="Lot 4" sheetId="17" r:id="rId4"/>
    <sheet name="Lot 5" sheetId="18" r:id="rId5"/>
    <sheet name="Lot 6" sheetId="19" r:id="rId6"/>
    <sheet name="Lot 7" sheetId="20" r:id="rId7"/>
    <sheet name="Lot 8" sheetId="21" r:id="rId8"/>
    <sheet name="Lot 9" sheetId="22" r:id="rId9"/>
    <sheet name="Lot 10" sheetId="23" r:id="rId10"/>
    <sheet name="Lot 11" sheetId="24" r:id="rId11"/>
  </sheets>
  <definedNames>
    <definedName name="_xlnm.Print_Area" localSheetId="0">'Lot 1'!$A$1:$J$25</definedName>
    <definedName name="_xlnm.Print_Area" localSheetId="9">'Lot 10'!$A$1:$J$51</definedName>
    <definedName name="_xlnm.Print_Area" localSheetId="10">'Lot 11'!$A$1:$J$29</definedName>
    <definedName name="_xlnm.Print_Area" localSheetId="1">'Lot 2'!$A$1:$J$44</definedName>
    <definedName name="_xlnm.Print_Area" localSheetId="2">'Lot 3'!$A$1:$J$15</definedName>
    <definedName name="_xlnm.Print_Area" localSheetId="3">'Lot 4'!$A$1:$J$25</definedName>
    <definedName name="_xlnm.Print_Area" localSheetId="4">'Lot 5'!$A$1:$J$28</definedName>
    <definedName name="_xlnm.Print_Area" localSheetId="5">'Lot 6'!$A$1:$J$29</definedName>
    <definedName name="_xlnm.Print_Area" localSheetId="6">'Lot 7'!$A$1:$J$20</definedName>
    <definedName name="_xlnm.Print_Area" localSheetId="7">'Lot 8'!$A$1:$J$14</definedName>
    <definedName name="_xlnm.Print_Area" localSheetId="8">'Lot 9'!$A$1:$J$13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3" i="24" l="1"/>
  <c r="F23" i="24"/>
  <c r="J23" i="24" s="1"/>
  <c r="I22" i="24"/>
  <c r="F22" i="24"/>
  <c r="J22" i="24" s="1"/>
  <c r="I21" i="24"/>
  <c r="F21" i="24"/>
  <c r="I20" i="24"/>
  <c r="F20" i="24"/>
  <c r="I19" i="24"/>
  <c r="F19" i="24"/>
  <c r="I18" i="24"/>
  <c r="F18" i="24"/>
  <c r="I17" i="24"/>
  <c r="F17" i="24"/>
  <c r="I16" i="24"/>
  <c r="F16" i="24"/>
  <c r="I15" i="24"/>
  <c r="F15" i="24"/>
  <c r="I14" i="24"/>
  <c r="F14" i="24"/>
  <c r="I13" i="24"/>
  <c r="F13" i="24"/>
  <c r="I12" i="24"/>
  <c r="F12" i="24"/>
  <c r="I11" i="24"/>
  <c r="F11" i="24"/>
  <c r="I10" i="24"/>
  <c r="F10" i="24"/>
  <c r="I9" i="24"/>
  <c r="F9" i="24"/>
  <c r="I8" i="24"/>
  <c r="F8" i="24"/>
  <c r="I7" i="24"/>
  <c r="F7" i="24"/>
  <c r="I6" i="24"/>
  <c r="F6" i="24"/>
  <c r="I45" i="23"/>
  <c r="F45" i="23"/>
  <c r="I44" i="23"/>
  <c r="F44" i="23"/>
  <c r="I43" i="23"/>
  <c r="F43" i="23"/>
  <c r="I42" i="23"/>
  <c r="F42" i="23"/>
  <c r="I41" i="23"/>
  <c r="F41" i="23"/>
  <c r="I40" i="23"/>
  <c r="F40" i="23"/>
  <c r="I39" i="23"/>
  <c r="F39" i="23"/>
  <c r="I38" i="23"/>
  <c r="F38" i="23"/>
  <c r="I37" i="23"/>
  <c r="F37" i="23"/>
  <c r="I36" i="23"/>
  <c r="F36" i="23"/>
  <c r="I35" i="23"/>
  <c r="F35" i="23"/>
  <c r="I34" i="23"/>
  <c r="F34" i="23"/>
  <c r="I33" i="23"/>
  <c r="F33" i="23"/>
  <c r="I32" i="23"/>
  <c r="F32" i="23"/>
  <c r="I31" i="23"/>
  <c r="F31" i="23"/>
  <c r="I30" i="23"/>
  <c r="F30" i="23"/>
  <c r="I29" i="23"/>
  <c r="F29" i="23"/>
  <c r="I28" i="23"/>
  <c r="F28" i="23"/>
  <c r="I27" i="23"/>
  <c r="F27" i="23"/>
  <c r="I26" i="23"/>
  <c r="F26" i="23"/>
  <c r="I25" i="23"/>
  <c r="F25" i="23"/>
  <c r="I24" i="23"/>
  <c r="F24" i="23"/>
  <c r="I23" i="23"/>
  <c r="F23" i="23"/>
  <c r="I22" i="23"/>
  <c r="F22" i="23"/>
  <c r="I21" i="23"/>
  <c r="F21" i="23"/>
  <c r="I20" i="23"/>
  <c r="F20" i="23"/>
  <c r="I19" i="23"/>
  <c r="F19" i="23"/>
  <c r="I18" i="23"/>
  <c r="F18" i="23"/>
  <c r="I17" i="23"/>
  <c r="F17" i="23"/>
  <c r="I16" i="23"/>
  <c r="F16" i="23"/>
  <c r="I15" i="23"/>
  <c r="F15" i="23"/>
  <c r="I14" i="23"/>
  <c r="F14" i="23"/>
  <c r="I13" i="23"/>
  <c r="F13" i="23"/>
  <c r="I12" i="23"/>
  <c r="F12" i="23"/>
  <c r="I11" i="23"/>
  <c r="F11" i="23"/>
  <c r="I10" i="23"/>
  <c r="F10" i="23"/>
  <c r="I9" i="23"/>
  <c r="F9" i="23"/>
  <c r="I8" i="23"/>
  <c r="F8" i="23"/>
  <c r="I7" i="23"/>
  <c r="F7" i="23"/>
  <c r="I6" i="23"/>
  <c r="F6" i="23"/>
  <c r="I7" i="22"/>
  <c r="F7" i="22"/>
  <c r="I6" i="22"/>
  <c r="F6" i="22"/>
  <c r="I8" i="21"/>
  <c r="F8" i="21"/>
  <c r="I7" i="21"/>
  <c r="F7" i="21"/>
  <c r="I6" i="21"/>
  <c r="F6" i="21"/>
  <c r="I21" i="19"/>
  <c r="I14" i="20"/>
  <c r="F14" i="20"/>
  <c r="I13" i="20"/>
  <c r="F13" i="20"/>
  <c r="I12" i="20"/>
  <c r="F12" i="20"/>
  <c r="I11" i="20"/>
  <c r="F11" i="20"/>
  <c r="I10" i="20"/>
  <c r="F10" i="20"/>
  <c r="I9" i="20"/>
  <c r="F9" i="20"/>
  <c r="I8" i="20"/>
  <c r="F8" i="20"/>
  <c r="I7" i="20"/>
  <c r="F7" i="20"/>
  <c r="I6" i="20"/>
  <c r="F6" i="20"/>
  <c r="I23" i="19"/>
  <c r="F23" i="19"/>
  <c r="I22" i="19"/>
  <c r="F22" i="19"/>
  <c r="F21" i="19"/>
  <c r="J21" i="19" s="1"/>
  <c r="I20" i="19"/>
  <c r="F20" i="19"/>
  <c r="I19" i="19"/>
  <c r="F19" i="19"/>
  <c r="I18" i="19"/>
  <c r="F18" i="19"/>
  <c r="I17" i="19"/>
  <c r="F17" i="19"/>
  <c r="I16" i="19"/>
  <c r="F16" i="19"/>
  <c r="I15" i="19"/>
  <c r="F15" i="19"/>
  <c r="I14" i="19"/>
  <c r="F14" i="19"/>
  <c r="I13" i="19"/>
  <c r="F13" i="19"/>
  <c r="J13" i="19" s="1"/>
  <c r="I12" i="19"/>
  <c r="F12" i="19"/>
  <c r="I11" i="19"/>
  <c r="F11" i="19"/>
  <c r="J11" i="19" s="1"/>
  <c r="I10" i="19"/>
  <c r="F10" i="19"/>
  <c r="I9" i="19"/>
  <c r="F9" i="19"/>
  <c r="J9" i="19" s="1"/>
  <c r="I8" i="19"/>
  <c r="F8" i="19"/>
  <c r="I7" i="19"/>
  <c r="F7" i="19"/>
  <c r="I6" i="19"/>
  <c r="F6" i="19"/>
  <c r="F19" i="18"/>
  <c r="F20" i="18"/>
  <c r="F21" i="18"/>
  <c r="F22" i="18"/>
  <c r="F19" i="17"/>
  <c r="I22" i="18"/>
  <c r="I21" i="18"/>
  <c r="I20" i="18"/>
  <c r="I19" i="18"/>
  <c r="I18" i="18"/>
  <c r="F18" i="18"/>
  <c r="I17" i="18"/>
  <c r="F17" i="18"/>
  <c r="I16" i="18"/>
  <c r="F16" i="18"/>
  <c r="I15" i="18"/>
  <c r="F15" i="18"/>
  <c r="I14" i="18"/>
  <c r="F14" i="18"/>
  <c r="I13" i="18"/>
  <c r="F13" i="18"/>
  <c r="I12" i="18"/>
  <c r="F12" i="18"/>
  <c r="I11" i="18"/>
  <c r="F11" i="18"/>
  <c r="I10" i="18"/>
  <c r="F10" i="18"/>
  <c r="I9" i="18"/>
  <c r="F9" i="18"/>
  <c r="I8" i="18"/>
  <c r="F8" i="18"/>
  <c r="I7" i="18"/>
  <c r="F7" i="18"/>
  <c r="I6" i="18"/>
  <c r="F6" i="18"/>
  <c r="F24" i="24" l="1"/>
  <c r="J11" i="23"/>
  <c r="J19" i="23"/>
  <c r="J27" i="23"/>
  <c r="J35" i="23"/>
  <c r="J43" i="23"/>
  <c r="F46" i="23"/>
  <c r="J20" i="19"/>
  <c r="J7" i="19"/>
  <c r="J8" i="20"/>
  <c r="J11" i="24"/>
  <c r="J20" i="18"/>
  <c r="J8" i="19"/>
  <c r="J10" i="19"/>
  <c r="J8" i="24"/>
  <c r="J10" i="24"/>
  <c r="J13" i="24"/>
  <c r="J15" i="24"/>
  <c r="J17" i="24"/>
  <c r="J19" i="24"/>
  <c r="J21" i="24"/>
  <c r="J7" i="24"/>
  <c r="J9" i="24"/>
  <c r="J12" i="24"/>
  <c r="J14" i="24"/>
  <c r="J16" i="24"/>
  <c r="J18" i="24"/>
  <c r="J20" i="24"/>
  <c r="J9" i="23"/>
  <c r="J13" i="23"/>
  <c r="J17" i="23"/>
  <c r="J21" i="23"/>
  <c r="J25" i="23"/>
  <c r="J29" i="23"/>
  <c r="J33" i="23"/>
  <c r="J37" i="23"/>
  <c r="J41" i="23"/>
  <c r="J45" i="23"/>
  <c r="J8" i="23"/>
  <c r="J10" i="23"/>
  <c r="J12" i="23"/>
  <c r="J14" i="23"/>
  <c r="J16" i="23"/>
  <c r="J18" i="23"/>
  <c r="J20" i="23"/>
  <c r="J22" i="23"/>
  <c r="J24" i="23"/>
  <c r="J26" i="23"/>
  <c r="J28" i="23"/>
  <c r="J30" i="23"/>
  <c r="J32" i="23"/>
  <c r="J34" i="23"/>
  <c r="J36" i="23"/>
  <c r="J38" i="23"/>
  <c r="J40" i="23"/>
  <c r="J42" i="23"/>
  <c r="J44" i="23"/>
  <c r="J15" i="23"/>
  <c r="J31" i="23"/>
  <c r="J7" i="23"/>
  <c r="J23" i="23"/>
  <c r="J39" i="23"/>
  <c r="F8" i="22"/>
  <c r="J7" i="22"/>
  <c r="F9" i="21"/>
  <c r="J8" i="21"/>
  <c r="J7" i="21"/>
  <c r="J10" i="20"/>
  <c r="J12" i="20"/>
  <c r="J14" i="20"/>
  <c r="J9" i="20"/>
  <c r="J11" i="20"/>
  <c r="J13" i="20"/>
  <c r="F15" i="20"/>
  <c r="J7" i="20"/>
  <c r="J6" i="24"/>
  <c r="J24" i="24" s="1"/>
  <c r="E26" i="24" s="1"/>
  <c r="J6" i="23"/>
  <c r="J6" i="22"/>
  <c r="J6" i="21"/>
  <c r="J9" i="21" s="1"/>
  <c r="E11" i="21" s="1"/>
  <c r="J14" i="19"/>
  <c r="J16" i="19"/>
  <c r="J18" i="19"/>
  <c r="J22" i="19"/>
  <c r="J15" i="19"/>
  <c r="J17" i="19"/>
  <c r="J19" i="19"/>
  <c r="J23" i="19"/>
  <c r="F24" i="19"/>
  <c r="J12" i="19"/>
  <c r="J6" i="20"/>
  <c r="J7" i="18"/>
  <c r="J9" i="18"/>
  <c r="J11" i="18"/>
  <c r="J13" i="18"/>
  <c r="J15" i="18"/>
  <c r="J17" i="18"/>
  <c r="J10" i="18"/>
  <c r="J14" i="18"/>
  <c r="J18" i="18"/>
  <c r="J8" i="18"/>
  <c r="J12" i="18"/>
  <c r="J16" i="18"/>
  <c r="F23" i="18"/>
  <c r="J19" i="18"/>
  <c r="J6" i="19"/>
  <c r="J22" i="18"/>
  <c r="J21" i="18"/>
  <c r="J6" i="18"/>
  <c r="J46" i="23" l="1"/>
  <c r="E48" i="23" s="1"/>
  <c r="J8" i="22"/>
  <c r="E10" i="22" s="1"/>
  <c r="J15" i="20"/>
  <c r="E17" i="20" s="1"/>
  <c r="J24" i="19"/>
  <c r="E26" i="19" s="1"/>
  <c r="J23" i="18"/>
  <c r="E25" i="18" s="1"/>
  <c r="I19" i="1" l="1"/>
  <c r="F19" i="1"/>
  <c r="J19" i="1" s="1"/>
  <c r="I18" i="1"/>
  <c r="F18" i="1"/>
  <c r="I17" i="1"/>
  <c r="F17" i="1"/>
  <c r="J17" i="1" s="1"/>
  <c r="J16" i="1"/>
  <c r="I16" i="1"/>
  <c r="F16" i="1"/>
  <c r="I15" i="1"/>
  <c r="F15" i="1"/>
  <c r="J15" i="1" s="1"/>
  <c r="I14" i="1"/>
  <c r="F14" i="1"/>
  <c r="J14" i="1" s="1"/>
  <c r="I13" i="1"/>
  <c r="F13" i="1"/>
  <c r="J12" i="1"/>
  <c r="I12" i="1"/>
  <c r="F12" i="1"/>
  <c r="I11" i="1"/>
  <c r="F11" i="1"/>
  <c r="J11" i="1" s="1"/>
  <c r="I10" i="1"/>
  <c r="F10" i="1"/>
  <c r="J10" i="1" s="1"/>
  <c r="I9" i="1"/>
  <c r="F9" i="1"/>
  <c r="J9" i="1" s="1"/>
  <c r="J13" i="1" l="1"/>
  <c r="J18" i="1"/>
  <c r="I8" i="1"/>
  <c r="F8" i="1"/>
  <c r="J8" i="1" s="1"/>
  <c r="J7" i="1"/>
  <c r="I7" i="1"/>
  <c r="F7" i="1"/>
  <c r="I6" i="1"/>
  <c r="F6" i="1"/>
  <c r="J6" i="1" l="1"/>
  <c r="J20" i="1" s="1"/>
  <c r="F20" i="1"/>
  <c r="I38" i="15"/>
  <c r="F38" i="15"/>
  <c r="I37" i="15"/>
  <c r="F37" i="15"/>
  <c r="I36" i="15"/>
  <c r="F36" i="15"/>
  <c r="I35" i="15"/>
  <c r="F35" i="15"/>
  <c r="I34" i="15"/>
  <c r="F34" i="15"/>
  <c r="I33" i="15"/>
  <c r="F33" i="15"/>
  <c r="I32" i="15"/>
  <c r="F32" i="15"/>
  <c r="I31" i="15"/>
  <c r="F31" i="15"/>
  <c r="I30" i="15"/>
  <c r="F30" i="15"/>
  <c r="J29" i="15" s="1"/>
  <c r="I29" i="15"/>
  <c r="F29" i="15"/>
  <c r="I28" i="15"/>
  <c r="F28" i="15"/>
  <c r="J27" i="15" s="1"/>
  <c r="I27" i="15"/>
  <c r="F27" i="15"/>
  <c r="I26" i="15"/>
  <c r="F26" i="15"/>
  <c r="J25" i="15" s="1"/>
  <c r="I25" i="15"/>
  <c r="F25" i="15"/>
  <c r="I24" i="15"/>
  <c r="F24" i="15"/>
  <c r="J23" i="15" s="1"/>
  <c r="I23" i="15"/>
  <c r="F23" i="15"/>
  <c r="I22" i="15"/>
  <c r="F22" i="15"/>
  <c r="J21" i="15" s="1"/>
  <c r="I21" i="15"/>
  <c r="F21" i="15"/>
  <c r="I20" i="15"/>
  <c r="F20" i="15"/>
  <c r="J19" i="15" s="1"/>
  <c r="I19" i="15"/>
  <c r="F19" i="15"/>
  <c r="J18" i="15"/>
  <c r="I18" i="15"/>
  <c r="F18" i="15"/>
  <c r="I17" i="15"/>
  <c r="F17" i="15"/>
  <c r="J17" i="15" s="1"/>
  <c r="I16" i="15"/>
  <c r="F16" i="15"/>
  <c r="J16" i="15" s="1"/>
  <c r="I15" i="15"/>
  <c r="F15" i="15"/>
  <c r="J15" i="15" s="1"/>
  <c r="I14" i="15"/>
  <c r="F14" i="15"/>
  <c r="I13" i="15"/>
  <c r="F13" i="15"/>
  <c r="I12" i="15"/>
  <c r="F12" i="15"/>
  <c r="I11" i="15"/>
  <c r="F11" i="15"/>
  <c r="J11" i="15" s="1"/>
  <c r="I10" i="15"/>
  <c r="F10" i="15"/>
  <c r="J10" i="15" s="1"/>
  <c r="I9" i="15"/>
  <c r="F9" i="15"/>
  <c r="J9" i="15" s="1"/>
  <c r="I8" i="15"/>
  <c r="F8" i="15"/>
  <c r="I7" i="15"/>
  <c r="F7" i="15"/>
  <c r="J7" i="15" s="1"/>
  <c r="I6" i="15"/>
  <c r="F6" i="15"/>
  <c r="J6" i="15" s="1"/>
  <c r="I9" i="16"/>
  <c r="F9" i="16"/>
  <c r="I8" i="16"/>
  <c r="F8" i="16"/>
  <c r="I7" i="16"/>
  <c r="F7" i="16"/>
  <c r="I6" i="16"/>
  <c r="F6" i="16"/>
  <c r="I19" i="17"/>
  <c r="I18" i="17"/>
  <c r="F18" i="17"/>
  <c r="I17" i="17"/>
  <c r="F17" i="17"/>
  <c r="I16" i="17"/>
  <c r="F16" i="17"/>
  <c r="I15" i="17"/>
  <c r="F15" i="17"/>
  <c r="I14" i="17"/>
  <c r="F14" i="17"/>
  <c r="I13" i="17"/>
  <c r="F13" i="17"/>
  <c r="J13" i="17" s="1"/>
  <c r="I12" i="17"/>
  <c r="F12" i="17"/>
  <c r="I11" i="17"/>
  <c r="F11" i="17"/>
  <c r="I10" i="17"/>
  <c r="F10" i="17"/>
  <c r="I9" i="17"/>
  <c r="F9" i="17"/>
  <c r="J9" i="17" s="1"/>
  <c r="I8" i="17"/>
  <c r="F8" i="17"/>
  <c r="I7" i="17"/>
  <c r="F7" i="17"/>
  <c r="E22" i="1" l="1"/>
  <c r="J13" i="15"/>
  <c r="J32" i="15"/>
  <c r="J34" i="15"/>
  <c r="J36" i="15"/>
  <c r="F39" i="15"/>
  <c r="J38" i="15" s="1"/>
  <c r="J18" i="17"/>
  <c r="J12" i="15"/>
  <c r="J14" i="15"/>
  <c r="J20" i="15"/>
  <c r="J22" i="15"/>
  <c r="J24" i="15"/>
  <c r="J31" i="15"/>
  <c r="J33" i="15"/>
  <c r="J35" i="15"/>
  <c r="J37" i="15"/>
  <c r="J8" i="15"/>
  <c r="J39" i="15" s="1"/>
  <c r="E41" i="15" s="1"/>
  <c r="J26" i="15"/>
  <c r="J28" i="15"/>
  <c r="J30" i="15"/>
  <c r="J14" i="17"/>
  <c r="J16" i="17"/>
  <c r="J11" i="17"/>
  <c r="J19" i="17"/>
  <c r="J7" i="17"/>
  <c r="J10" i="17"/>
  <c r="J12" i="17"/>
  <c r="J8" i="17"/>
  <c r="J15" i="17"/>
  <c r="J17" i="17"/>
  <c r="J7" i="16"/>
  <c r="J9" i="16"/>
  <c r="J6" i="16"/>
  <c r="J8" i="16"/>
  <c r="I6" i="17"/>
  <c r="F6" i="17"/>
  <c r="F10" i="16"/>
  <c r="J6" i="17" l="1"/>
  <c r="J20" i="17" s="1"/>
  <c r="J10" i="16"/>
  <c r="E12" i="16" s="1"/>
  <c r="F20" i="17"/>
  <c r="E22" i="17" l="1"/>
</calcChain>
</file>

<file path=xl/sharedStrings.xml><?xml version="1.0" encoding="utf-8"?>
<sst xmlns="http://schemas.openxmlformats.org/spreadsheetml/2006/main" count="876" uniqueCount="231">
  <si>
    <t>Nr. crt.</t>
  </si>
  <si>
    <t>Denumirea produsului</t>
  </si>
  <si>
    <t>UM</t>
  </si>
  <si>
    <t>Cantitate maximă acord cadru</t>
  </si>
  <si>
    <t>Lungime lanț aprovizionare</t>
  </si>
  <si>
    <t>Pentru livrările directe de la producător la consumator</t>
  </si>
  <si>
    <t>Pentru un singur intermediar implicat în lanțul de aprovizionare</t>
  </si>
  <si>
    <t>Pentru doi intermediari implicați în lanțul de aprovizionare</t>
  </si>
  <si>
    <t>Pentru trei sau mai mulți intermediari implicați în lanțul de aprovizionare</t>
  </si>
  <si>
    <t>kg</t>
  </si>
  <si>
    <t>litri</t>
  </si>
  <si>
    <t>Scor total obținut (STO)</t>
  </si>
  <si>
    <t>Valoarea totală estimată lot (VTE)</t>
  </si>
  <si>
    <t>PFF = STO/VTE</t>
  </si>
  <si>
    <t>Punctaj final al factorului de evaluare:</t>
  </si>
  <si>
    <t>Fasole uscată boabe</t>
  </si>
  <si>
    <t>Făină de grâu albă</t>
  </si>
  <si>
    <t>Pesmet alb</t>
  </si>
  <si>
    <t>Făină de porumb (mălai)</t>
  </si>
  <si>
    <t>Orez decorticat, cal. I</t>
  </si>
  <si>
    <t>Oțet din vin</t>
  </si>
  <si>
    <t>Fidea</t>
  </si>
  <si>
    <t>Spaghete</t>
  </si>
  <si>
    <t>Tăiței</t>
  </si>
  <si>
    <t>Macaroane</t>
  </si>
  <si>
    <t>Ulei de floarea soarelui</t>
  </si>
  <si>
    <t>Ulei de măsline</t>
  </si>
  <si>
    <t>Zahăr, ambalaj max. 20 g</t>
  </si>
  <si>
    <t>Zahăr, ambalaj max. 25 kg</t>
  </si>
  <si>
    <t>ALGORITMUL DE CALCUL AL FACTORULUI ”Lanțul de aprovizionare” 
Lot 1 - alimente neperisabile</t>
  </si>
  <si>
    <t>Denumire ofertant</t>
  </si>
  <si>
    <r>
      <t xml:space="preserve">Valoarea estimată
</t>
    </r>
    <r>
      <rPr>
        <i/>
        <sz val="11"/>
        <color theme="1"/>
        <rFont val="Times New Roman"/>
        <family val="1"/>
      </rPr>
      <t>VE</t>
    </r>
  </si>
  <si>
    <r>
      <t xml:space="preserve">Punctaj acordat
</t>
    </r>
    <r>
      <rPr>
        <i/>
        <sz val="11"/>
        <color theme="1"/>
        <rFont val="Times New Roman"/>
        <family val="1"/>
      </rPr>
      <t>PA</t>
    </r>
  </si>
  <si>
    <r>
      <t xml:space="preserve">Scor total 
ST
</t>
    </r>
    <r>
      <rPr>
        <i/>
        <sz val="11"/>
        <color theme="1"/>
        <rFont val="Times New Roman"/>
        <family val="1"/>
      </rPr>
      <t>(VE x PA)</t>
    </r>
  </si>
  <si>
    <r>
      <t xml:space="preserve">Preț unitar  </t>
    </r>
    <r>
      <rPr>
        <i/>
        <sz val="11"/>
        <color theme="1"/>
        <rFont val="Times New Roman"/>
        <family val="1"/>
      </rPr>
      <t>lei fără TVA</t>
    </r>
  </si>
  <si>
    <t>Lungime lanț aprovizionare declarat</t>
  </si>
  <si>
    <t>ALGORITMUL DE CALCUL AL FACTORULUI ”Lanțul de aprovizionare” 
Lot 2 - Condimente,  amelioratori şi băuturi</t>
  </si>
  <si>
    <t>Amelioratori pentru preparate culinare vegeta</t>
  </si>
  <si>
    <t>Amelioratori pentru preparate culinare Legumix</t>
  </si>
  <si>
    <t>Amelioratori pentru preparate culinare Delikat</t>
  </si>
  <si>
    <t>Esențe alimentare - rom, portocale</t>
  </si>
  <si>
    <t>Esențe alimentare - vanilie</t>
  </si>
  <si>
    <t>Arome alimentare zahar vanilat</t>
  </si>
  <si>
    <t>Băuturi răcoritoare îmbuteliate Coca Cola, similar</t>
  </si>
  <si>
    <t>Băuturi răcoritoare îmbuteliate Fanta struguri/portocale, similar</t>
  </si>
  <si>
    <t>Băuturi răcoritoare îmbuteliate Sprite, similar</t>
  </si>
  <si>
    <t>Boia de ardei</t>
  </si>
  <si>
    <t>Borș instant</t>
  </si>
  <si>
    <t>Cacao pudră</t>
  </si>
  <si>
    <t>Cafea naturală</t>
  </si>
  <si>
    <t>Ceai natural</t>
  </si>
  <si>
    <t>Cimbru</t>
  </si>
  <si>
    <t xml:space="preserve">Coriandru </t>
  </si>
  <si>
    <t>Oregano</t>
  </si>
  <si>
    <t>Scorțisoară</t>
  </si>
  <si>
    <t>Foi de dafin</t>
  </si>
  <si>
    <t>Bicarbonat de sodiu</t>
  </si>
  <si>
    <t>Praf de copt</t>
  </si>
  <si>
    <t>Muștar</t>
  </si>
  <si>
    <t>Piper boabe</t>
  </si>
  <si>
    <t>Piper măcinat</t>
  </si>
  <si>
    <t>Sare de bucătărie</t>
  </si>
  <si>
    <t>Sare de masă</t>
  </si>
  <si>
    <t>Suc natural de mere pasteurizat</t>
  </si>
  <si>
    <t>Suc natural de portocale pasteurizat</t>
  </si>
  <si>
    <t>Suc natural de piersici pasteurizat</t>
  </si>
  <si>
    <t>Bauturi racoritoare instant</t>
  </si>
  <si>
    <t>Cafea instant</t>
  </si>
  <si>
    <t>Bere concentrație alcoolică minim 3,5%</t>
  </si>
  <si>
    <r>
      <t>Vin  de calitate superioară sau vin de origine controlată; concentraţie alcoolică min 10% vol</t>
    </r>
    <r>
      <rPr>
        <sz val="12"/>
        <color theme="1"/>
        <rFont val="Times New Roman"/>
        <family val="1"/>
      </rPr>
      <t xml:space="preserve"> </t>
    </r>
  </si>
  <si>
    <t>Apa minerală naturală carbogazoasă 2l</t>
  </si>
  <si>
    <t>Apa minerală naturală necarbogazoasă 2l</t>
  </si>
  <si>
    <t>Apa minerală naturală carbogazoasă 0,5 l</t>
  </si>
  <si>
    <t>Apa minerală naturală necarbogazoasă 0,5 l</t>
  </si>
  <si>
    <t>ALGORITMUL DE CALCUL AL FACTORULUI ”Lanțul de aprovizionare” 
Lot 3 - Apa minerala</t>
  </si>
  <si>
    <t>ALGORITMUL DE CALCUL AL FACTORULUI ”Lanțul de aprovizionare” 
Lot 4 - Carne proaspătă şi ouă</t>
  </si>
  <si>
    <t>Aripi de pui</t>
  </si>
  <si>
    <t>Piept de pui dezosat, fără piele</t>
  </si>
  <si>
    <t>Pulpe de pui dezosate, fără piele</t>
  </si>
  <si>
    <t>Pulpă de porc cu os</t>
  </si>
  <si>
    <t>Spată de porc cu os, refrigerată</t>
  </si>
  <si>
    <t>Carne de porc lucru (80% carne+20% grăsime)</t>
  </si>
  <si>
    <t>Ceafă de porc fără os</t>
  </si>
  <si>
    <t>Cotlet de porc fără os</t>
  </si>
  <si>
    <t>Pulpă de vită cu os</t>
  </si>
  <si>
    <t>Carne de vită lucru (80% carne+20% grăsime)</t>
  </si>
  <si>
    <t>Vrăbioară de vită fără os</t>
  </si>
  <si>
    <t>Antricot de vită fără os</t>
  </si>
  <si>
    <t>Burtă de vită</t>
  </si>
  <si>
    <t>Ouă de găină</t>
  </si>
  <si>
    <t>buc.</t>
  </si>
  <si>
    <t>ALGORITMUL DE CALCUL AL FACTORULUI ”Lanțul de aprovizionare” 
Lot 5 - Conserve</t>
  </si>
  <si>
    <t>Compot citrice</t>
  </si>
  <si>
    <t>Conserve de tomate în bulion</t>
  </si>
  <si>
    <t>Conserve zarzavat pentru ciorbe în bulion</t>
  </si>
  <si>
    <t xml:space="preserve">Conserve de mazare în apă, </t>
  </si>
  <si>
    <t>Conserve de fasole verde pastăi în apă</t>
  </si>
  <si>
    <t xml:space="preserve">Conserve de ciupercii </t>
  </si>
  <si>
    <t>Castraveți murați</t>
  </si>
  <si>
    <t>Gogonele murate</t>
  </si>
  <si>
    <t>Gogoșari murați</t>
  </si>
  <si>
    <t>Pastă de tomate</t>
  </si>
  <si>
    <t>Kechup dulce</t>
  </si>
  <si>
    <t>Varză murată</t>
  </si>
  <si>
    <t>Conserve din carne de porc în sub propriu</t>
  </si>
  <si>
    <t>Conserve din carne de vită în sub propriu</t>
  </si>
  <si>
    <t>Conservă peşte în ulei (ton bucăţi)</t>
  </si>
  <si>
    <t>Conservă peşte în sos tomat (ton bucăţi)</t>
  </si>
  <si>
    <t>Pate de ficat</t>
  </si>
  <si>
    <t>ALGORITMUL DE CALCUL AL FACTORULUI ”Lanțul de aprovizionare” 
Lot 6 - Diverse produse ambalate</t>
  </si>
  <si>
    <t>Cereale integrale cu fructe</t>
  </si>
  <si>
    <t>Ciocolata</t>
  </si>
  <si>
    <t>Ciocolată cu lapte</t>
  </si>
  <si>
    <t>Ciocolată menaj</t>
  </si>
  <si>
    <t>Dulceață de căpșuni</t>
  </si>
  <si>
    <t>Dulceață de caise</t>
  </si>
  <si>
    <t>Dulceață de vișine</t>
  </si>
  <si>
    <t>Gem de caise, ambalaj 20g</t>
  </si>
  <si>
    <t>Gem de căpșuni, ambalaj 20g</t>
  </si>
  <si>
    <t>Gem de vișine, ambalaj 20g</t>
  </si>
  <si>
    <t>Stafide</t>
  </si>
  <si>
    <t>Griș</t>
  </si>
  <si>
    <t>Măsline negre</t>
  </si>
  <si>
    <t>Măsline verzi</t>
  </si>
  <si>
    <t>Miere de albine</t>
  </si>
  <si>
    <t>Baton cereale</t>
  </si>
  <si>
    <t>Biscuiţi simpli</t>
  </si>
  <si>
    <t>Biscuiţi tip crakers</t>
  </si>
  <si>
    <t>Brânză proaspătă de vacă</t>
  </si>
  <si>
    <t>Brânză telemea</t>
  </si>
  <si>
    <t>Cașcaval</t>
  </si>
  <si>
    <t>Cașcaval afumat</t>
  </si>
  <si>
    <t>Iaurt</t>
  </si>
  <si>
    <t>Lapte de vacă</t>
  </si>
  <si>
    <t>Smântână</t>
  </si>
  <si>
    <t>Unt proaspăt, ambalaj 20g</t>
  </si>
  <si>
    <t>ALGORITMUL DE CALCUL AL FACTORULUI ”Lanțul de aprovizionare” 
Lot 7 - Lactate</t>
  </si>
  <si>
    <t>ALGORITMUL DE CALCUL AL FACTORULUI ”Lanțul de aprovizionare” 
Lot 8- Peste</t>
  </si>
  <si>
    <t>Peşte proaspăt decapitat şi evişcerat</t>
  </si>
  <si>
    <t>File de peşte proaspăt</t>
  </si>
  <si>
    <t xml:space="preserve">Macrou intreg congelat </t>
  </si>
  <si>
    <t>ALGORITMUL DE CALCUL AL FACTORULUI ”Lanțul de aprovizionare” 
Lot 9 - Paine</t>
  </si>
  <si>
    <t>Pâine feliată tip TOAST</t>
  </si>
  <si>
    <t xml:space="preserve">Pâine feliată </t>
  </si>
  <si>
    <t>Borș proaspăt</t>
  </si>
  <si>
    <t>Cartofi proaspeți curățați cal. I întregi</t>
  </si>
  <si>
    <t>Cartofi congelaţi</t>
  </si>
  <si>
    <t>Cartofi cal. I</t>
  </si>
  <si>
    <t>Ceapă cal. I</t>
  </si>
  <si>
    <t>Portocale</t>
  </si>
  <si>
    <t>Mandarine</t>
  </si>
  <si>
    <t>Clementine</t>
  </si>
  <si>
    <t>Drojdie proaspătă de bere</t>
  </si>
  <si>
    <t>Drojdie de bere uscată</t>
  </si>
  <si>
    <t>Mere, calitatea I</t>
  </si>
  <si>
    <t>Pere, calitatea I</t>
  </si>
  <si>
    <t>Prune, calitatea I</t>
  </si>
  <si>
    <t>Banane, calitatea I</t>
  </si>
  <si>
    <t>Struguri de masă, calitatea I</t>
  </si>
  <si>
    <t>Lămâi</t>
  </si>
  <si>
    <t>Roșii</t>
  </si>
  <si>
    <t>Castraveți</t>
  </si>
  <si>
    <t>Ardei gras</t>
  </si>
  <si>
    <t>dovlecei</t>
  </si>
  <si>
    <t>Vinete</t>
  </si>
  <si>
    <t>Fasole verde păstăi</t>
  </si>
  <si>
    <t>Soia felii</t>
  </si>
  <si>
    <t xml:space="preserve">Mazăre verde boabe </t>
  </si>
  <si>
    <t>Ridichi roșii de lună</t>
  </si>
  <si>
    <t>Salată verde</t>
  </si>
  <si>
    <t>Fasole verde păstăi congelată</t>
  </si>
  <si>
    <t>Mazăre vere boabe congelată</t>
  </si>
  <si>
    <t xml:space="preserve">Mix legume congelate </t>
  </si>
  <si>
    <t>Pătrunjel</t>
  </si>
  <si>
    <t>Mărar</t>
  </si>
  <si>
    <t>Leuştean</t>
  </si>
  <si>
    <t>Ardei iute</t>
  </si>
  <si>
    <t>Morcovi</t>
  </si>
  <si>
    <t xml:space="preserve">Păstârnac rădăcină </t>
  </si>
  <si>
    <t>Pătrunjel rădăcină</t>
  </si>
  <si>
    <t>Ţelină rădăcină</t>
  </si>
  <si>
    <t>Usturoi de toamnă, calitatea I</t>
  </si>
  <si>
    <t>Varză albă</t>
  </si>
  <si>
    <t>Varză roșie</t>
  </si>
  <si>
    <t xml:space="preserve"> </t>
  </si>
  <si>
    <t>ALGORITMUL DE CALCUL AL FACTORULUI ”Lanțul de aprovizionare” 
Lot 10 - Produse legume/fructe</t>
  </si>
  <si>
    <t>ALGORITMUL DE CALCUL AL FACTORULUI ”Lanțul de aprovizionare” 
Lot 11 - Produse carne</t>
  </si>
  <si>
    <t xml:space="preserve">Cârnaţi Cabanos </t>
  </si>
  <si>
    <t>Cârnaţi ţărăneşti de pleşcoi</t>
  </si>
  <si>
    <t xml:space="preserve">Cârnaţi olteneşti </t>
  </si>
  <si>
    <t>Cârnaţi de casă</t>
  </si>
  <si>
    <t>Cârnaţi de plai</t>
  </si>
  <si>
    <t>Cremwurşti de porc</t>
  </si>
  <si>
    <t>Cremwurşti de pasăre</t>
  </si>
  <si>
    <t>Salam de Sibiu</t>
  </si>
  <si>
    <t>Salam de vară</t>
  </si>
  <si>
    <t>Salam Victoria</t>
  </si>
  <si>
    <t>Salam Canadian</t>
  </si>
  <si>
    <t>Salam cu şuncă</t>
  </si>
  <si>
    <t>Ceafă afumată de porc</t>
  </si>
  <si>
    <t>Kaiser afumat de porc</t>
  </si>
  <si>
    <t>Piept de pasăre afumat</t>
  </si>
  <si>
    <t>Cotlet de porc afumat</t>
  </si>
  <si>
    <t xml:space="preserve">Muşchi ţigănesc </t>
  </si>
  <si>
    <t>Muşchi afumat de porc</t>
  </si>
  <si>
    <t>Formular 1_1</t>
  </si>
  <si>
    <t>Formular 1_11</t>
  </si>
  <si>
    <t>Formular 1_10</t>
  </si>
  <si>
    <t>Formular 1_9</t>
  </si>
  <si>
    <t>Formular 1_8</t>
  </si>
  <si>
    <t>Formular 1_7</t>
  </si>
  <si>
    <t>Formular 1_6</t>
  </si>
  <si>
    <t>Formular 1_5</t>
  </si>
  <si>
    <t>Formular 1_4</t>
  </si>
  <si>
    <t>Formular 1_3</t>
  </si>
  <si>
    <t>Formular 1_2</t>
  </si>
  <si>
    <t xml:space="preserve">          Depunem anexat documentele (atestat deproducător, documente justificative, contracte de furnizare, sisteme, proceduri, etc.), în copie, care atestă calitatea de producător sau, după caz, locul ofertantului, în calitate de intermediar, în lanțul de aprovizionare, pentru fiecare produs. 
            Întelegem că nedepunerea documentelor doveditoare atrage acordarea puntajului 0 pentru produsul respectiv și diminuarea puntajului determinat prin acest formular.</t>
  </si>
  <si>
    <t>Producător</t>
  </si>
  <si>
    <t>Producător-ofertant</t>
  </si>
  <si>
    <t>Producător-intermediar-ofertant</t>
  </si>
  <si>
    <t>Peste 3 operatori ec.</t>
  </si>
  <si>
    <t>Exemple</t>
  </si>
  <si>
    <t>Contract cu producătorul PPP</t>
  </si>
  <si>
    <t>Factura aprovizionare de la producătorul PPP</t>
  </si>
  <si>
    <t>Contract cu distribuitoriul DDD al producătorului PPP</t>
  </si>
  <si>
    <t>Descriere lanț aprovizionare
anexăm documente doveditoare pentru fiecare produs oferatat</t>
  </si>
  <si>
    <t>Contract cu importatorul III producatorului PPP</t>
  </si>
  <si>
    <t>Contract cu importatorul III al producatorului PPP</t>
  </si>
  <si>
    <t>Producător conform atestatului de producator sau autorizație producator</t>
  </si>
  <si>
    <t xml:space="preserve">  </t>
  </si>
  <si>
    <t>Unt proaspăt, ambalaj min. 200g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</si>
</sst>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0"/>
      <color theme="1"/>
      <name val="Times New Roman"/>
      <family val="1"/>
    </font>
    <font>
      <sz val="11"/>
      <color rgb="FF000000"/>
      <name val="Times New Roman"/>
      <family val="1"/>
    </font>
    <font>
      <b/>
      <sz val="11"/>
      <color rgb="FF000000"/>
      <name val="Times New Roman"/>
      <family val="1"/>
    </font>
    <font>
      <sz val="11"/>
      <color theme="1"/>
      <name val="Times New Roman"/>
      <family val="1"/>
    </font>
    <font>
      <b/>
      <sz val="11"/>
      <color theme="1"/>
      <name val="Times New Roman"/>
      <family val="1"/>
    </font>
    <font>
      <b/>
      <sz val="11"/>
      <color rgb="FF0070C0"/>
      <name val="Times New Roman"/>
      <family val="1"/>
    </font>
    <font>
      <b/>
      <sz val="14"/>
      <color theme="1"/>
      <name val="Times New Roman"/>
      <family val="1"/>
    </font>
    <font>
      <i/>
      <sz val="11"/>
      <color theme="1"/>
      <name val="Times New Roman"/>
      <family val="1"/>
    </font>
    <font>
      <sz val="10"/>
      <color theme="1"/>
      <name val="Times New Roman"/>
      <family val="1"/>
    </font>
    <font>
      <sz val="12"/>
      <color theme="1"/>
      <name val="Times New Roman"/>
      <family val="1"/>
    </font>
    <font>
      <sz val="11"/>
      <color rgb="FF000000"/>
      <name val="Calibri"/>
      <family val="2"/>
    </font>
    <font>
      <b/>
      <sz val="11"/>
      <color theme="1"/>
      <name val="Calibri"/>
      <family val="2"/>
      <scheme val="minor"/>
    </font>
    <font>
      <sz val="11"/>
      <name val="Calibri"/>
      <family val="2"/>
      <scheme val="minor"/>
    </font>
    <font>
      <sz val="10"/>
      <name val="Times New Roman"/>
      <family val="1"/>
    </font>
    <font>
      <b/>
      <sz val="11"/>
      <color theme="1"/>
      <name val="Times New Roman"/>
      <family val="1"/>
      <charset val="238"/>
    </font>
    <font>
      <sz val="11"/>
      <color rgb="FF0070C0"/>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87">
    <xf numFmtId="0" fontId="0" fillId="0" borderId="0" xfId="0"/>
    <xf numFmtId="0" fontId="1" fillId="0" borderId="3" xfId="0" applyFont="1" applyBorder="1" applyAlignment="1">
      <alignment vertical="center" wrapText="1"/>
    </xf>
    <xf numFmtId="0" fontId="4" fillId="0" borderId="0" xfId="0" applyFont="1"/>
    <xf numFmtId="0" fontId="2" fillId="0" borderId="0" xfId="0" applyFont="1" applyFill="1" applyBorder="1" applyAlignment="1">
      <alignment horizontal="right"/>
    </xf>
    <xf numFmtId="0" fontId="5" fillId="0" borderId="4" xfId="0" applyFont="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0" fillId="2" borderId="0" xfId="0" applyFont="1" applyFill="1"/>
    <xf numFmtId="0" fontId="5" fillId="2" borderId="4" xfId="0" applyFont="1" applyFill="1" applyBorder="1" applyAlignment="1">
      <alignment horizontal="center" vertical="center" wrapText="1"/>
    </xf>
    <xf numFmtId="0" fontId="4" fillId="2" borderId="0" xfId="0" applyFont="1" applyFill="1"/>
    <xf numFmtId="2" fontId="5" fillId="0" borderId="8" xfId="0" applyNumberFormat="1" applyFont="1" applyFill="1" applyBorder="1" applyAlignment="1">
      <alignment horizontal="center" vertical="center"/>
    </xf>
    <xf numFmtId="0" fontId="5" fillId="0" borderId="9" xfId="0" applyFont="1" applyFill="1" applyBorder="1" applyAlignment="1">
      <alignment vertical="center"/>
    </xf>
    <xf numFmtId="0" fontId="2" fillId="0" borderId="1" xfId="0" applyFont="1" applyBorder="1"/>
    <xf numFmtId="0" fontId="2" fillId="0" borderId="1" xfId="0" applyFont="1" applyBorder="1" applyAlignment="1">
      <alignment horizontal="center"/>
    </xf>
    <xf numFmtId="2" fontId="4" fillId="0" borderId="1" xfId="0" applyNumberFormat="1" applyFont="1" applyBorder="1" applyAlignment="1">
      <alignment horizontal="center" vertical="center"/>
    </xf>
    <xf numFmtId="0" fontId="2" fillId="0" borderId="12" xfId="0" applyFont="1" applyBorder="1"/>
    <xf numFmtId="0" fontId="2" fillId="0" borderId="12" xfId="0" applyFont="1" applyBorder="1" applyAlignment="1">
      <alignment horizontal="center"/>
    </xf>
    <xf numFmtId="2" fontId="4" fillId="0" borderId="12" xfId="0" applyNumberFormat="1"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5" fillId="3" borderId="4" xfId="0" applyFont="1" applyFill="1" applyBorder="1" applyAlignment="1">
      <alignment horizontal="center" vertical="center" wrapText="1"/>
    </xf>
    <xf numFmtId="0" fontId="6" fillId="2" borderId="14" xfId="0" applyFont="1" applyFill="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1"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2" borderId="16"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4" fillId="0" borderId="1" xfId="0" applyFont="1" applyBorder="1"/>
    <xf numFmtId="0" fontId="2" fillId="0" borderId="19" xfId="0" applyFont="1" applyBorder="1"/>
    <xf numFmtId="0" fontId="2" fillId="0" borderId="19" xfId="0" applyFont="1" applyBorder="1" applyAlignment="1">
      <alignment horizontal="center"/>
    </xf>
    <xf numFmtId="2" fontId="4" fillId="0" borderId="19" xfId="0" applyNumberFormat="1"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9" fillId="0" borderId="1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2" fillId="0" borderId="18" xfId="0" applyFont="1" applyBorder="1" applyAlignment="1">
      <alignment horizontal="center"/>
    </xf>
    <xf numFmtId="0" fontId="11" fillId="0" borderId="1" xfId="0" applyFont="1" applyBorder="1"/>
    <xf numFmtId="0" fontId="4" fillId="0" borderId="19" xfId="0" applyFont="1" applyBorder="1"/>
    <xf numFmtId="0" fontId="4" fillId="0" borderId="18" xfId="0" applyFont="1" applyBorder="1" applyAlignment="1">
      <alignment horizontal="right"/>
    </xf>
    <xf numFmtId="0" fontId="4" fillId="0" borderId="10" xfId="0" applyFont="1" applyBorder="1" applyAlignment="1">
      <alignment horizontal="right"/>
    </xf>
    <xf numFmtId="0" fontId="4" fillId="0" borderId="11" xfId="0" applyFont="1" applyBorder="1" applyAlignment="1">
      <alignment horizontal="right"/>
    </xf>
    <xf numFmtId="0" fontId="4" fillId="0" borderId="12" xfId="0" applyFont="1" applyBorder="1"/>
    <xf numFmtId="0" fontId="0" fillId="0" borderId="0" xfId="0" applyAlignment="1">
      <alignment vertical="top"/>
    </xf>
    <xf numFmtId="0" fontId="13" fillId="0" borderId="0" xfId="0" applyFont="1"/>
    <xf numFmtId="0" fontId="14" fillId="0" borderId="0" xfId="0" applyFont="1" applyFill="1" applyBorder="1" applyAlignment="1">
      <alignment horizontal="center" vertical="center" wrapText="1"/>
    </xf>
    <xf numFmtId="0" fontId="6" fillId="3" borderId="19" xfId="0" applyFont="1" applyFill="1" applyBorder="1" applyAlignment="1" applyProtection="1">
      <alignment horizontal="left" vertical="top"/>
      <protection locked="0"/>
    </xf>
    <xf numFmtId="0" fontId="6" fillId="3" borderId="1" xfId="0" applyFont="1" applyFill="1" applyBorder="1" applyAlignment="1" applyProtection="1">
      <alignment horizontal="left" vertical="top"/>
      <protection locked="0"/>
    </xf>
    <xf numFmtId="0" fontId="6" fillId="3" borderId="12" xfId="0" applyFont="1" applyFill="1" applyBorder="1" applyAlignment="1" applyProtection="1">
      <alignment horizontal="left" vertical="top"/>
      <protection locked="0"/>
    </xf>
    <xf numFmtId="0" fontId="15" fillId="3" borderId="4" xfId="0" applyFont="1" applyFill="1" applyBorder="1" applyAlignment="1">
      <alignment horizontal="center" vertical="center" wrapText="1"/>
    </xf>
    <xf numFmtId="0" fontId="16" fillId="3" borderId="19" xfId="0" applyFont="1" applyFill="1" applyBorder="1" applyAlignment="1" applyProtection="1">
      <alignment horizontal="left" vertical="top"/>
      <protection locked="0"/>
    </xf>
    <xf numFmtId="0" fontId="16" fillId="3" borderId="1" xfId="0" applyFont="1" applyFill="1" applyBorder="1" applyAlignment="1" applyProtection="1">
      <alignment horizontal="left" vertical="top"/>
      <protection locked="0"/>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0" fillId="0" borderId="0" xfId="0" applyAlignment="1">
      <alignment horizontal="right" vertical="top"/>
    </xf>
    <xf numFmtId="0" fontId="12" fillId="0" borderId="0" xfId="0" applyFont="1" applyAlignment="1">
      <alignment horizontal="left" wrapText="1"/>
    </xf>
    <xf numFmtId="0" fontId="3" fillId="3" borderId="0" xfId="0" applyFont="1" applyFill="1" applyBorder="1" applyAlignment="1" applyProtection="1">
      <alignment horizontal="center" vertical="top" wrapText="1"/>
      <protection locked="0"/>
    </xf>
    <xf numFmtId="0" fontId="14" fillId="0" borderId="2"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5" fillId="0" borderId="8" xfId="0" applyFont="1" applyBorder="1" applyAlignment="1">
      <alignment horizontal="righ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0" borderId="0" xfId="0" applyFont="1" applyFill="1" applyBorder="1" applyAlignment="1">
      <alignment horizontal="right"/>
    </xf>
    <xf numFmtId="0" fontId="7" fillId="0" borderId="0" xfId="0" applyFont="1" applyAlignment="1">
      <alignment horizontal="center" wrapText="1"/>
    </xf>
    <xf numFmtId="0" fontId="7" fillId="0" borderId="0" xfId="0" applyFont="1" applyAlignment="1">
      <alignment horizontal="center"/>
    </xf>
    <xf numFmtId="0" fontId="2" fillId="0" borderId="1" xfId="0" applyFont="1" applyBorder="1" applyAlignment="1">
      <alignment vertical="center"/>
    </xf>
    <xf numFmtId="0" fontId="2" fillId="0" borderId="1" xfId="0" applyFont="1" applyBorder="1" applyAlignment="1">
      <alignment horizontal="right" vertical="center" wrapText="1"/>
    </xf>
    <xf numFmtId="0" fontId="2" fillId="0" borderId="1" xfId="0" applyFont="1" applyBorder="1" applyAlignment="1">
      <alignment horizontal="right" vertical="center"/>
    </xf>
    <xf numFmtId="0" fontId="2" fillId="0" borderId="19" xfId="0" applyFont="1" applyBorder="1" applyAlignment="1">
      <alignment vertical="center"/>
    </xf>
    <xf numFmtId="0" fontId="2" fillId="0" borderId="19" xfId="0" applyFont="1" applyBorder="1" applyAlignment="1">
      <alignment horizontal="right" vertical="center" wrapText="1"/>
    </xf>
    <xf numFmtId="0" fontId="2" fillId="0" borderId="19" xfId="0" applyFont="1" applyBorder="1" applyAlignment="1">
      <alignment horizontal="right" vertical="center"/>
    </xf>
    <xf numFmtId="0" fontId="2" fillId="0" borderId="12" xfId="0" applyFont="1" applyBorder="1" applyAlignment="1">
      <alignment vertical="center"/>
    </xf>
    <xf numFmtId="0" fontId="2" fillId="0" borderId="12" xfId="0" applyFont="1" applyBorder="1" applyAlignment="1">
      <alignment horizontal="right" vertical="center" wrapText="1"/>
    </xf>
    <xf numFmtId="0" fontId="2" fillId="0" borderId="12" xfId="0" applyFont="1" applyBorder="1" applyAlignment="1">
      <alignment horizontal="right" vertical="center"/>
    </xf>
    <xf numFmtId="0" fontId="16" fillId="3" borderId="12" xfId="0" applyFont="1" applyFill="1" applyBorder="1" applyAlignment="1" applyProtection="1">
      <alignment horizontal="left" vertical="top"/>
      <protection locked="0"/>
    </xf>
    <xf numFmtId="1" fontId="2" fillId="0" borderId="1" xfId="0" applyNumberFormat="1" applyFont="1" applyBorder="1" applyAlignment="1">
      <alignment horizontal="right" vertical="center" wrapText="1"/>
    </xf>
    <xf numFmtId="2" fontId="2" fillId="0" borderId="1" xfId="0" applyNumberFormat="1" applyFont="1" applyBorder="1" applyAlignment="1">
      <alignment horizontal="right" vertical="center"/>
    </xf>
    <xf numFmtId="1" fontId="2" fillId="0" borderId="19" xfId="0" applyNumberFormat="1" applyFont="1" applyBorder="1" applyAlignment="1">
      <alignment horizontal="right" vertical="center" wrapText="1"/>
    </xf>
    <xf numFmtId="2" fontId="2" fillId="0" borderId="19" xfId="0" applyNumberFormat="1" applyFont="1" applyBorder="1" applyAlignment="1">
      <alignment horizontal="right" vertical="center"/>
    </xf>
    <xf numFmtId="1" fontId="2" fillId="0" borderId="12" xfId="0" applyNumberFormat="1" applyFont="1" applyBorder="1" applyAlignment="1">
      <alignment horizontal="right" vertical="center" wrapText="1"/>
    </xf>
    <xf numFmtId="2" fontId="2" fillId="0" borderId="12" xfId="0" applyNumberFormat="1" applyFont="1" applyBorder="1" applyAlignment="1">
      <alignment horizontal="right" vertical="center"/>
    </xf>
    <xf numFmtId="0" fontId="4" fillId="0" borderId="1" xfId="0" applyFont="1" applyBorder="1" applyAlignment="1">
      <alignment vertical="center"/>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5"/>
  <sheetViews>
    <sheetView tabSelected="1" zoomScale="85" zoomScaleNormal="85" zoomScaleSheetLayoutView="145" workbookViewId="0">
      <selection activeCell="F30" sqref="F30"/>
    </sheetView>
  </sheetViews>
  <sheetFormatPr defaultRowHeight="14.4" x14ac:dyDescent="0.3"/>
  <cols>
    <col min="1" max="1" width="4.33203125" customWidth="1"/>
    <col min="2" max="2" width="30.44140625" customWidth="1"/>
    <col min="3" max="3" width="3.6640625" bestFit="1" customWidth="1"/>
    <col min="4" max="4" width="9.88671875" customWidth="1"/>
    <col min="5" max="5" width="9.5546875" style="9" customWidth="1"/>
    <col min="6" max="6" width="9.5546875" bestFit="1" customWidth="1"/>
    <col min="7" max="7" width="21.5546875" customWidth="1"/>
    <col min="8" max="8" width="57" customWidth="1"/>
    <col min="9" max="9" width="8.88671875" customWidth="1"/>
    <col min="10" max="10" width="11.77734375" bestFit="1" customWidth="1"/>
    <col min="15" max="15" width="8.88671875" hidden="1" customWidth="1"/>
    <col min="16" max="16" width="9.33203125" hidden="1" customWidth="1"/>
    <col min="17" max="17" width="8.88671875" hidden="1" customWidth="1"/>
    <col min="18" max="22" width="8.88671875" customWidth="1"/>
  </cols>
  <sheetData>
    <row r="1" spans="1:28" ht="45" customHeight="1" x14ac:dyDescent="0.3">
      <c r="A1" s="61" t="s">
        <v>30</v>
      </c>
      <c r="B1" s="61"/>
      <c r="C1" s="61"/>
      <c r="J1" s="48" t="s">
        <v>205</v>
      </c>
    </row>
    <row r="2" spans="1:28" ht="35.25" customHeight="1" x14ac:dyDescent="0.3">
      <c r="A2" s="68" t="s">
        <v>29</v>
      </c>
      <c r="B2" s="69"/>
      <c r="C2" s="69"/>
      <c r="D2" s="69"/>
      <c r="E2" s="69"/>
      <c r="F2" s="69"/>
      <c r="G2" s="69"/>
      <c r="H2" s="69"/>
      <c r="I2" s="69"/>
      <c r="J2" s="69"/>
      <c r="L2" s="49"/>
      <c r="M2" s="49"/>
      <c r="N2" s="49"/>
      <c r="O2" s="49"/>
      <c r="P2" s="49"/>
      <c r="Q2" s="49"/>
      <c r="R2" s="49"/>
      <c r="S2" s="49"/>
      <c r="T2" s="49"/>
      <c r="U2" s="49"/>
      <c r="V2" s="49"/>
      <c r="W2" s="49"/>
      <c r="X2" s="49"/>
      <c r="Y2" s="49"/>
      <c r="Z2" s="49"/>
    </row>
    <row r="3" spans="1:28" ht="15" thickBot="1" x14ac:dyDescent="0.35">
      <c r="L3" s="49"/>
      <c r="M3" s="49"/>
      <c r="N3" s="49"/>
      <c r="O3" s="49"/>
      <c r="P3" s="49"/>
      <c r="Q3" s="49"/>
      <c r="R3" s="49"/>
      <c r="S3" s="49"/>
      <c r="T3" s="49"/>
      <c r="U3" s="49"/>
      <c r="V3" s="49"/>
      <c r="W3" s="49"/>
      <c r="X3" s="49"/>
      <c r="Y3" s="49"/>
      <c r="Z3" s="49"/>
    </row>
    <row r="4" spans="1:28" ht="60" customHeight="1" thickBot="1" x14ac:dyDescent="0.35">
      <c r="A4" s="1" t="s">
        <v>0</v>
      </c>
      <c r="B4" s="4" t="s">
        <v>1</v>
      </c>
      <c r="C4" s="4" t="s">
        <v>2</v>
      </c>
      <c r="D4" s="4" t="s">
        <v>3</v>
      </c>
      <c r="E4" s="10" t="s">
        <v>34</v>
      </c>
      <c r="F4" s="4" t="s">
        <v>31</v>
      </c>
      <c r="G4" s="22" t="s">
        <v>35</v>
      </c>
      <c r="H4" s="54" t="s">
        <v>225</v>
      </c>
      <c r="I4" s="5" t="s">
        <v>32</v>
      </c>
      <c r="J4" s="6" t="s">
        <v>33</v>
      </c>
      <c r="K4" s="49"/>
      <c r="L4" s="49"/>
      <c r="M4" s="49"/>
      <c r="N4" s="49"/>
      <c r="O4" s="49"/>
      <c r="P4" s="62" t="s">
        <v>4</v>
      </c>
      <c r="Q4" s="63"/>
      <c r="R4" s="49"/>
      <c r="S4" s="49"/>
      <c r="T4" s="49"/>
      <c r="U4" s="49"/>
      <c r="V4" s="49"/>
      <c r="W4" s="49"/>
      <c r="X4" s="49"/>
      <c r="Y4" s="49"/>
      <c r="Z4" s="49"/>
      <c r="AA4" s="49"/>
      <c r="AB4" s="49"/>
    </row>
    <row r="5" spans="1:28" ht="15" thickBot="1" x14ac:dyDescent="0.35">
      <c r="A5" s="26">
        <v>0</v>
      </c>
      <c r="B5" s="27">
        <v>1</v>
      </c>
      <c r="C5" s="27">
        <v>2</v>
      </c>
      <c r="D5" s="27">
        <v>3</v>
      </c>
      <c r="E5" s="28">
        <v>4</v>
      </c>
      <c r="F5" s="27">
        <v>5</v>
      </c>
      <c r="G5" s="29">
        <v>6</v>
      </c>
      <c r="H5" s="29">
        <v>7</v>
      </c>
      <c r="I5" s="30">
        <v>8</v>
      </c>
      <c r="J5" s="31">
        <v>9</v>
      </c>
      <c r="K5" s="49"/>
      <c r="L5" s="49"/>
      <c r="M5" s="49"/>
      <c r="N5" s="49"/>
      <c r="O5" s="49"/>
      <c r="P5" s="50"/>
      <c r="Q5" s="50"/>
      <c r="R5" s="49"/>
      <c r="S5" s="49"/>
      <c r="T5" s="49"/>
      <c r="U5" s="49"/>
      <c r="V5" s="49"/>
      <c r="W5" s="49"/>
      <c r="X5" s="49"/>
      <c r="Y5" s="49"/>
      <c r="Z5" s="49"/>
      <c r="AA5" s="49"/>
      <c r="AB5" s="49"/>
    </row>
    <row r="6" spans="1:28" x14ac:dyDescent="0.3">
      <c r="A6" s="41">
        <v>1</v>
      </c>
      <c r="B6" s="73" t="s">
        <v>15</v>
      </c>
      <c r="C6" s="73" t="s">
        <v>9</v>
      </c>
      <c r="D6" s="74">
        <v>13038</v>
      </c>
      <c r="E6" s="75">
        <v>8.9600000000000009</v>
      </c>
      <c r="F6" s="35">
        <f>D6*E6</f>
        <v>116820.48000000001</v>
      </c>
      <c r="G6" s="51" t="s">
        <v>217</v>
      </c>
      <c r="H6" s="55" t="s">
        <v>221</v>
      </c>
      <c r="I6" s="36">
        <f t="shared" ref="I6:I19" si="0">IF(G6="Producător",40,IF(G6="Producător-ofertant",25,IF(G6="Producător-intermediar-ofertant",10,IF(G6="Peste 3 operatori ec.",0))))</f>
        <v>40</v>
      </c>
      <c r="J6" s="37">
        <f t="shared" ref="J6:J19" si="1">F6*I6</f>
        <v>4672819.2000000002</v>
      </c>
      <c r="K6" s="49"/>
      <c r="L6" s="49"/>
      <c r="M6" s="49"/>
      <c r="N6" s="49"/>
      <c r="O6" s="49"/>
      <c r="P6" s="49" t="s">
        <v>217</v>
      </c>
      <c r="Q6" s="49" t="s">
        <v>5</v>
      </c>
      <c r="R6" s="49"/>
      <c r="S6" s="49"/>
      <c r="T6" s="49"/>
      <c r="U6" s="49"/>
      <c r="V6" s="49"/>
      <c r="W6" s="49"/>
      <c r="X6" s="49"/>
      <c r="Y6" s="49"/>
      <c r="Z6" s="49"/>
      <c r="AA6" s="49"/>
      <c r="AB6" s="49"/>
    </row>
    <row r="7" spans="1:28" x14ac:dyDescent="0.3">
      <c r="A7" s="24">
        <v>2</v>
      </c>
      <c r="B7" s="70" t="s">
        <v>16</v>
      </c>
      <c r="C7" s="70" t="s">
        <v>9</v>
      </c>
      <c r="D7" s="71">
        <v>6299</v>
      </c>
      <c r="E7" s="72">
        <v>2.29</v>
      </c>
      <c r="F7" s="16">
        <f>D7*E7</f>
        <v>14424.710000000001</v>
      </c>
      <c r="G7" s="52" t="s">
        <v>217</v>
      </c>
      <c r="H7" s="56" t="s">
        <v>228</v>
      </c>
      <c r="I7" s="7">
        <f t="shared" si="0"/>
        <v>40</v>
      </c>
      <c r="J7" s="8">
        <f t="shared" si="1"/>
        <v>576988.4</v>
      </c>
      <c r="K7" s="49"/>
      <c r="L7" s="49"/>
      <c r="M7" s="49"/>
      <c r="N7" s="49"/>
      <c r="O7" s="49"/>
      <c r="P7" s="49" t="s">
        <v>218</v>
      </c>
      <c r="Q7" s="49" t="s">
        <v>6</v>
      </c>
      <c r="R7" s="49"/>
      <c r="S7" s="49"/>
      <c r="T7" s="49"/>
      <c r="U7" s="49"/>
      <c r="V7" s="49"/>
      <c r="W7" s="49"/>
      <c r="X7" s="49"/>
      <c r="Y7" s="49"/>
      <c r="Z7" s="49"/>
      <c r="AA7" s="49"/>
      <c r="AB7" s="49"/>
    </row>
    <row r="8" spans="1:28" x14ac:dyDescent="0.3">
      <c r="A8" s="24">
        <v>3</v>
      </c>
      <c r="B8" s="70" t="s">
        <v>17</v>
      </c>
      <c r="C8" s="70" t="s">
        <v>9</v>
      </c>
      <c r="D8" s="71">
        <v>700</v>
      </c>
      <c r="E8" s="72">
        <v>7.02</v>
      </c>
      <c r="F8" s="16">
        <f t="shared" ref="F8:F19" si="2">D8*E8</f>
        <v>4914</v>
      </c>
      <c r="G8" s="52" t="s">
        <v>218</v>
      </c>
      <c r="H8" s="56" t="s">
        <v>222</v>
      </c>
      <c r="I8" s="7">
        <f t="shared" si="0"/>
        <v>25</v>
      </c>
      <c r="J8" s="8">
        <f t="shared" si="1"/>
        <v>122850</v>
      </c>
      <c r="K8" s="49"/>
      <c r="L8" s="49"/>
      <c r="M8" s="49"/>
      <c r="N8" s="49"/>
      <c r="O8" s="49"/>
      <c r="P8" s="49" t="s">
        <v>219</v>
      </c>
      <c r="Q8" s="49" t="s">
        <v>7</v>
      </c>
      <c r="R8" s="49"/>
      <c r="S8" s="49"/>
      <c r="T8" s="49"/>
      <c r="U8" s="49"/>
      <c r="V8" s="49"/>
      <c r="W8" s="49"/>
      <c r="X8" s="49"/>
      <c r="Y8" s="49"/>
      <c r="Z8" s="49"/>
      <c r="AA8" s="49"/>
      <c r="AB8" s="49"/>
    </row>
    <row r="9" spans="1:28" x14ac:dyDescent="0.3">
      <c r="A9" s="24">
        <v>4</v>
      </c>
      <c r="B9" s="70" t="s">
        <v>18</v>
      </c>
      <c r="C9" s="70" t="s">
        <v>9</v>
      </c>
      <c r="D9" s="71">
        <v>1128</v>
      </c>
      <c r="E9" s="72">
        <v>2.29</v>
      </c>
      <c r="F9" s="16">
        <f t="shared" si="2"/>
        <v>2583.12</v>
      </c>
      <c r="G9" s="52" t="s">
        <v>218</v>
      </c>
      <c r="H9" s="56" t="s">
        <v>223</v>
      </c>
      <c r="I9" s="7">
        <f t="shared" si="0"/>
        <v>25</v>
      </c>
      <c r="J9" s="8">
        <f t="shared" si="1"/>
        <v>64578</v>
      </c>
      <c r="K9" s="49"/>
      <c r="L9" s="49"/>
      <c r="M9" s="49"/>
      <c r="N9" s="49"/>
      <c r="O9" s="49"/>
      <c r="P9" s="49" t="s">
        <v>220</v>
      </c>
      <c r="Q9" s="49" t="s">
        <v>8</v>
      </c>
      <c r="R9" s="49"/>
      <c r="S9" s="49"/>
      <c r="T9" s="49"/>
      <c r="U9" s="49"/>
      <c r="V9" s="49"/>
      <c r="W9" s="49"/>
      <c r="X9" s="49"/>
      <c r="Y9" s="49"/>
      <c r="Z9" s="49"/>
      <c r="AA9" s="49"/>
      <c r="AB9" s="49"/>
    </row>
    <row r="10" spans="1:28" x14ac:dyDescent="0.3">
      <c r="A10" s="24">
        <v>5</v>
      </c>
      <c r="B10" s="70" t="s">
        <v>19</v>
      </c>
      <c r="C10" s="70" t="s">
        <v>9</v>
      </c>
      <c r="D10" s="71">
        <v>5686</v>
      </c>
      <c r="E10" s="72">
        <v>6.49</v>
      </c>
      <c r="F10" s="16">
        <f t="shared" si="2"/>
        <v>36902.14</v>
      </c>
      <c r="G10" s="52" t="s">
        <v>219</v>
      </c>
      <c r="H10" s="56" t="s">
        <v>224</v>
      </c>
      <c r="I10" s="7">
        <f t="shared" si="0"/>
        <v>10</v>
      </c>
      <c r="J10" s="8">
        <f t="shared" si="1"/>
        <v>369021.4</v>
      </c>
      <c r="K10" s="49"/>
      <c r="L10" s="49"/>
      <c r="M10" s="49"/>
      <c r="N10" s="49"/>
      <c r="O10" s="49"/>
      <c r="P10" s="49"/>
      <c r="R10" s="49"/>
      <c r="S10" s="49"/>
      <c r="T10" s="49"/>
      <c r="U10" s="49"/>
      <c r="V10" s="49"/>
      <c r="W10" s="49"/>
      <c r="X10" s="49"/>
      <c r="Y10" s="49"/>
      <c r="Z10" s="49"/>
      <c r="AA10" s="49"/>
      <c r="AB10" s="49"/>
    </row>
    <row r="11" spans="1:28" x14ac:dyDescent="0.3">
      <c r="A11" s="24">
        <v>6</v>
      </c>
      <c r="B11" s="70" t="s">
        <v>20</v>
      </c>
      <c r="C11" s="70" t="s">
        <v>10</v>
      </c>
      <c r="D11" s="71">
        <v>1641</v>
      </c>
      <c r="E11" s="72">
        <v>3.04</v>
      </c>
      <c r="F11" s="16">
        <f t="shared" si="2"/>
        <v>4988.6400000000003</v>
      </c>
      <c r="G11" s="52" t="s">
        <v>219</v>
      </c>
      <c r="H11" s="56" t="s">
        <v>227</v>
      </c>
      <c r="I11" s="7">
        <f t="shared" si="0"/>
        <v>10</v>
      </c>
      <c r="J11" s="8">
        <f t="shared" si="1"/>
        <v>49886.400000000001</v>
      </c>
      <c r="K11" s="49"/>
      <c r="L11" s="49"/>
      <c r="M11" s="49"/>
      <c r="N11" s="49"/>
      <c r="O11" s="49"/>
      <c r="P11" s="49"/>
      <c r="Q11" s="49"/>
      <c r="R11" s="49"/>
      <c r="S11" s="49"/>
      <c r="T11" s="49"/>
      <c r="U11" s="49"/>
      <c r="V11" s="49"/>
      <c r="W11" s="49"/>
      <c r="X11" s="49"/>
      <c r="Y11" s="49"/>
      <c r="Z11" s="49"/>
      <c r="AA11" s="49"/>
      <c r="AB11" s="49"/>
    </row>
    <row r="12" spans="1:28" x14ac:dyDescent="0.3">
      <c r="A12" s="24">
        <v>7</v>
      </c>
      <c r="B12" s="70" t="s">
        <v>21</v>
      </c>
      <c r="C12" s="70" t="s">
        <v>9</v>
      </c>
      <c r="D12" s="71">
        <v>660</v>
      </c>
      <c r="E12" s="72">
        <v>4.24</v>
      </c>
      <c r="F12" s="16">
        <f t="shared" si="2"/>
        <v>2798.4</v>
      </c>
      <c r="G12" s="52" t="s">
        <v>220</v>
      </c>
      <c r="H12" s="52"/>
      <c r="I12" s="7">
        <f t="shared" si="0"/>
        <v>0</v>
      </c>
      <c r="J12" s="8">
        <f t="shared" si="1"/>
        <v>0</v>
      </c>
      <c r="K12" s="49"/>
      <c r="L12" s="49"/>
      <c r="M12" s="49"/>
      <c r="N12" s="49"/>
      <c r="O12" s="49"/>
      <c r="P12" s="49"/>
      <c r="Q12" s="49"/>
      <c r="R12" s="49"/>
      <c r="S12" s="49"/>
      <c r="T12" s="49"/>
      <c r="U12" s="49"/>
      <c r="V12" s="49"/>
      <c r="W12" s="49"/>
      <c r="X12" s="49"/>
      <c r="Y12" s="49"/>
      <c r="Z12" s="49"/>
      <c r="AA12" s="49"/>
      <c r="AB12" s="49"/>
    </row>
    <row r="13" spans="1:28" x14ac:dyDescent="0.3">
      <c r="A13" s="24">
        <v>8</v>
      </c>
      <c r="B13" s="70" t="s">
        <v>22</v>
      </c>
      <c r="C13" s="70" t="s">
        <v>9</v>
      </c>
      <c r="D13" s="71">
        <v>1155</v>
      </c>
      <c r="E13" s="72">
        <v>4.24</v>
      </c>
      <c r="F13" s="16">
        <f t="shared" si="2"/>
        <v>4897.2</v>
      </c>
      <c r="G13" s="52" t="s">
        <v>217</v>
      </c>
      <c r="H13" s="52"/>
      <c r="I13" s="7">
        <f t="shared" si="0"/>
        <v>40</v>
      </c>
      <c r="J13" s="8">
        <f t="shared" si="1"/>
        <v>195888</v>
      </c>
      <c r="K13" s="49"/>
      <c r="L13" s="49"/>
      <c r="M13" s="49"/>
      <c r="N13" s="49"/>
      <c r="O13" s="49"/>
      <c r="P13" s="49"/>
      <c r="Q13" s="49"/>
      <c r="R13" s="49"/>
      <c r="S13" s="49"/>
      <c r="T13" s="49"/>
      <c r="U13" s="49"/>
      <c r="V13" s="49"/>
      <c r="W13" s="49"/>
      <c r="X13" s="49"/>
      <c r="Y13" s="49"/>
      <c r="Z13" s="49"/>
      <c r="AA13" s="49"/>
      <c r="AB13" s="49"/>
    </row>
    <row r="14" spans="1:28" x14ac:dyDescent="0.3">
      <c r="A14" s="24">
        <v>9</v>
      </c>
      <c r="B14" s="70" t="s">
        <v>23</v>
      </c>
      <c r="C14" s="70" t="s">
        <v>9</v>
      </c>
      <c r="D14" s="71">
        <v>330</v>
      </c>
      <c r="E14" s="72">
        <v>4.24</v>
      </c>
      <c r="F14" s="16">
        <f t="shared" si="2"/>
        <v>1399.2</v>
      </c>
      <c r="G14" s="52" t="s">
        <v>217</v>
      </c>
      <c r="H14" s="52"/>
      <c r="I14" s="7">
        <f t="shared" si="0"/>
        <v>40</v>
      </c>
      <c r="J14" s="8">
        <f t="shared" si="1"/>
        <v>55968</v>
      </c>
      <c r="K14" s="49"/>
      <c r="L14" s="49"/>
      <c r="M14" s="49"/>
      <c r="N14" s="49"/>
      <c r="O14" s="49"/>
      <c r="P14" s="49"/>
      <c r="Q14" s="49"/>
      <c r="R14" s="49"/>
      <c r="S14" s="49"/>
      <c r="T14" s="49"/>
      <c r="U14" s="49"/>
      <c r="V14" s="49"/>
      <c r="W14" s="49"/>
      <c r="X14" s="49"/>
      <c r="Y14" s="49"/>
      <c r="Z14" s="49"/>
      <c r="AA14" s="49"/>
      <c r="AB14" s="49"/>
    </row>
    <row r="15" spans="1:28" x14ac:dyDescent="0.3">
      <c r="A15" s="24">
        <v>10</v>
      </c>
      <c r="B15" s="70" t="s">
        <v>24</v>
      </c>
      <c r="C15" s="70" t="s">
        <v>9</v>
      </c>
      <c r="D15" s="71">
        <v>1155</v>
      </c>
      <c r="E15" s="72">
        <v>4.24</v>
      </c>
      <c r="F15" s="16">
        <f t="shared" si="2"/>
        <v>4897.2</v>
      </c>
      <c r="G15" s="52" t="s">
        <v>217</v>
      </c>
      <c r="H15" s="52"/>
      <c r="I15" s="7">
        <f t="shared" si="0"/>
        <v>40</v>
      </c>
      <c r="J15" s="8">
        <f t="shared" si="1"/>
        <v>195888</v>
      </c>
      <c r="K15" s="49"/>
      <c r="L15" s="49"/>
      <c r="M15" s="49"/>
      <c r="N15" s="49"/>
      <c r="O15" s="49"/>
      <c r="P15" s="49"/>
      <c r="Q15" s="49"/>
      <c r="R15" s="49"/>
      <c r="S15" s="49"/>
      <c r="T15" s="49"/>
      <c r="U15" s="49"/>
      <c r="V15" s="49"/>
      <c r="W15" s="49"/>
      <c r="X15" s="49"/>
      <c r="Y15" s="49"/>
      <c r="Z15" s="49"/>
      <c r="AA15" s="49"/>
      <c r="AB15" s="49"/>
    </row>
    <row r="16" spans="1:28" x14ac:dyDescent="0.3">
      <c r="A16" s="24">
        <v>11</v>
      </c>
      <c r="B16" s="70" t="s">
        <v>25</v>
      </c>
      <c r="C16" s="70" t="s">
        <v>10</v>
      </c>
      <c r="D16" s="71">
        <v>10042</v>
      </c>
      <c r="E16" s="72">
        <v>8.19</v>
      </c>
      <c r="F16" s="16">
        <f t="shared" si="2"/>
        <v>82243.98</v>
      </c>
      <c r="G16" s="52" t="s">
        <v>217</v>
      </c>
      <c r="H16" s="52"/>
      <c r="I16" s="7">
        <f t="shared" si="0"/>
        <v>40</v>
      </c>
      <c r="J16" s="8">
        <f t="shared" si="1"/>
        <v>3289759.1999999997</v>
      </c>
      <c r="K16" s="49"/>
      <c r="L16" s="49"/>
      <c r="M16" s="49"/>
      <c r="N16" s="49"/>
      <c r="O16" s="49"/>
      <c r="P16" s="49"/>
      <c r="Q16" s="49"/>
      <c r="R16" s="49"/>
      <c r="S16" s="49"/>
      <c r="T16" s="49"/>
      <c r="U16" s="49"/>
      <c r="V16" s="49"/>
      <c r="W16" s="49"/>
      <c r="X16" s="49"/>
      <c r="Y16" s="49"/>
      <c r="Z16" s="49"/>
      <c r="AA16" s="49"/>
      <c r="AB16" s="49"/>
    </row>
    <row r="17" spans="1:28" x14ac:dyDescent="0.3">
      <c r="A17" s="24">
        <v>12</v>
      </c>
      <c r="B17" s="70" t="s">
        <v>26</v>
      </c>
      <c r="C17" s="70" t="s">
        <v>10</v>
      </c>
      <c r="D17" s="71">
        <v>3760</v>
      </c>
      <c r="E17" s="72">
        <v>29.66</v>
      </c>
      <c r="F17" s="16">
        <f t="shared" si="2"/>
        <v>111521.60000000001</v>
      </c>
      <c r="G17" s="52" t="s">
        <v>217</v>
      </c>
      <c r="H17" s="52"/>
      <c r="I17" s="7">
        <f t="shared" si="0"/>
        <v>40</v>
      </c>
      <c r="J17" s="8">
        <f t="shared" si="1"/>
        <v>4460864</v>
      </c>
      <c r="K17" s="49"/>
      <c r="L17" s="49"/>
      <c r="M17" s="49"/>
      <c r="N17" s="49"/>
      <c r="O17" s="49"/>
      <c r="P17" s="49"/>
      <c r="Q17" s="49"/>
      <c r="R17" s="49"/>
      <c r="S17" s="49"/>
      <c r="T17" s="49"/>
      <c r="U17" s="49"/>
      <c r="V17" s="49"/>
      <c r="W17" s="49"/>
      <c r="X17" s="49"/>
      <c r="Y17" s="49"/>
      <c r="Z17" s="49"/>
      <c r="AA17" s="49"/>
      <c r="AB17" s="49"/>
    </row>
    <row r="18" spans="1:28" x14ac:dyDescent="0.3">
      <c r="A18" s="24">
        <v>13</v>
      </c>
      <c r="B18" s="70" t="s">
        <v>27</v>
      </c>
      <c r="C18" s="70" t="s">
        <v>9</v>
      </c>
      <c r="D18" s="71">
        <v>4514</v>
      </c>
      <c r="E18" s="72">
        <v>7.12</v>
      </c>
      <c r="F18" s="16">
        <f t="shared" si="2"/>
        <v>32139.68</v>
      </c>
      <c r="G18" s="52" t="s">
        <v>217</v>
      </c>
      <c r="H18" s="52"/>
      <c r="I18" s="7">
        <f t="shared" si="0"/>
        <v>40</v>
      </c>
      <c r="J18" s="8">
        <f t="shared" si="1"/>
        <v>1285587.2</v>
      </c>
      <c r="K18" s="49"/>
      <c r="L18" s="49"/>
      <c r="M18" s="49"/>
      <c r="N18" s="49"/>
      <c r="O18" s="49"/>
      <c r="P18" s="49"/>
      <c r="Q18" s="49"/>
      <c r="R18" s="49"/>
      <c r="S18" s="49"/>
      <c r="T18" s="49"/>
      <c r="U18" s="49"/>
      <c r="V18" s="49"/>
      <c r="W18" s="49"/>
      <c r="X18" s="49"/>
      <c r="Y18" s="49"/>
      <c r="Z18" s="49"/>
      <c r="AA18" s="49"/>
      <c r="AB18" s="49"/>
    </row>
    <row r="19" spans="1:28" ht="15" thickBot="1" x14ac:dyDescent="0.35">
      <c r="A19" s="25">
        <v>14</v>
      </c>
      <c r="B19" s="76" t="s">
        <v>28</v>
      </c>
      <c r="C19" s="76" t="s">
        <v>9</v>
      </c>
      <c r="D19" s="77">
        <v>4514</v>
      </c>
      <c r="E19" s="78">
        <v>4.1500000000000004</v>
      </c>
      <c r="F19" s="19">
        <f t="shared" si="2"/>
        <v>18733.100000000002</v>
      </c>
      <c r="G19" s="53" t="s">
        <v>217</v>
      </c>
      <c r="H19" s="53"/>
      <c r="I19" s="20">
        <f t="shared" si="0"/>
        <v>40</v>
      </c>
      <c r="J19" s="21">
        <f t="shared" si="1"/>
        <v>749324.00000000012</v>
      </c>
      <c r="K19" s="49"/>
      <c r="L19" s="49"/>
      <c r="M19" s="49"/>
      <c r="N19" s="49"/>
      <c r="O19" s="49"/>
      <c r="P19" s="49"/>
      <c r="Q19" s="49"/>
      <c r="R19" s="49"/>
      <c r="S19" s="49"/>
      <c r="T19" s="49"/>
      <c r="U19" s="49"/>
      <c r="V19" s="49"/>
      <c r="W19" s="49"/>
      <c r="X19" s="49"/>
      <c r="Y19" s="49"/>
      <c r="Z19" s="49"/>
      <c r="AA19" s="49"/>
      <c r="AB19" s="49"/>
    </row>
    <row r="20" spans="1:28" ht="15" thickBot="1" x14ac:dyDescent="0.35">
      <c r="B20" s="65" t="s">
        <v>12</v>
      </c>
      <c r="C20" s="66"/>
      <c r="D20" s="66"/>
      <c r="E20" s="66"/>
      <c r="F20" s="12">
        <f>SUM(F6:F19)</f>
        <v>439263.45</v>
      </c>
      <c r="G20" s="64" t="s">
        <v>11</v>
      </c>
      <c r="H20" s="64"/>
      <c r="I20" s="64"/>
      <c r="J20" s="13">
        <f>SUM(J6:J19)</f>
        <v>16089421.800000001</v>
      </c>
      <c r="K20" s="49"/>
      <c r="L20" s="49"/>
      <c r="M20" s="49"/>
      <c r="N20" s="49"/>
      <c r="O20" s="49"/>
      <c r="P20" s="49"/>
      <c r="Q20" s="49"/>
      <c r="R20" s="49"/>
      <c r="S20" s="49"/>
      <c r="T20" s="49"/>
      <c r="U20" s="49"/>
      <c r="V20" s="49"/>
      <c r="W20" s="49"/>
      <c r="X20" s="49"/>
      <c r="Y20" s="49"/>
      <c r="Z20" s="49"/>
      <c r="AA20" s="49"/>
      <c r="AB20" s="49"/>
    </row>
    <row r="21" spans="1:28" ht="15" thickBot="1" x14ac:dyDescent="0.35">
      <c r="B21" s="2"/>
      <c r="C21" s="2"/>
      <c r="D21" s="2"/>
      <c r="E21" s="11"/>
      <c r="F21" s="2"/>
      <c r="G21" s="2"/>
      <c r="H21" s="2"/>
      <c r="I21" s="2"/>
      <c r="J21" s="2"/>
      <c r="K21" s="49"/>
      <c r="L21" s="49"/>
      <c r="M21" s="49"/>
      <c r="N21" s="49"/>
      <c r="O21" s="49"/>
      <c r="P21" s="49"/>
      <c r="Q21" s="49"/>
      <c r="R21" s="49"/>
      <c r="S21" s="49"/>
      <c r="T21" s="49"/>
      <c r="U21" s="49"/>
      <c r="V21" s="49"/>
      <c r="W21" s="49"/>
      <c r="X21" s="49"/>
      <c r="Y21" s="49"/>
      <c r="Z21" s="49"/>
      <c r="AA21" s="49"/>
      <c r="AB21" s="49"/>
    </row>
    <row r="22" spans="1:28" ht="15" thickBot="1" x14ac:dyDescent="0.35">
      <c r="B22" s="67" t="s">
        <v>14</v>
      </c>
      <c r="C22" s="67"/>
      <c r="D22" s="67"/>
      <c r="E22" s="23">
        <f>ROUND(J20/F20,2)</f>
        <v>36.630000000000003</v>
      </c>
      <c r="F22" s="2"/>
      <c r="G22" s="2"/>
      <c r="H22" s="2"/>
      <c r="I22" s="2" t="s">
        <v>184</v>
      </c>
      <c r="J22" s="2"/>
      <c r="K22" s="49"/>
      <c r="L22" s="49"/>
      <c r="M22" s="49"/>
      <c r="N22" s="49"/>
      <c r="O22" s="49"/>
      <c r="P22" s="49"/>
      <c r="Q22" s="49"/>
      <c r="R22" s="49"/>
      <c r="S22" s="49"/>
      <c r="T22" s="49"/>
      <c r="U22" s="49"/>
      <c r="V22" s="49"/>
      <c r="W22" s="49"/>
      <c r="X22" s="49"/>
      <c r="Y22" s="49"/>
      <c r="Z22" s="49"/>
      <c r="AA22" s="49"/>
      <c r="AB22" s="49"/>
    </row>
    <row r="23" spans="1:28" x14ac:dyDescent="0.3">
      <c r="B23" s="3" t="s">
        <v>13</v>
      </c>
      <c r="C23" s="2"/>
      <c r="D23" s="2"/>
      <c r="E23" s="11"/>
      <c r="F23" s="2"/>
      <c r="G23" s="2"/>
      <c r="H23" s="2"/>
      <c r="I23" s="2"/>
      <c r="J23" s="2"/>
      <c r="K23" s="49"/>
      <c r="L23" s="49"/>
      <c r="M23" s="49"/>
      <c r="N23" s="49"/>
      <c r="O23" s="49"/>
      <c r="P23" s="49"/>
      <c r="Q23" s="49"/>
      <c r="R23" s="49"/>
      <c r="S23" s="49"/>
      <c r="T23" s="49"/>
      <c r="U23" s="49"/>
      <c r="V23" s="49"/>
      <c r="W23" s="49"/>
      <c r="X23" s="49"/>
      <c r="Y23" s="49"/>
      <c r="Z23" s="49"/>
      <c r="AA23" s="49"/>
      <c r="AB23" s="49"/>
    </row>
    <row r="24" spans="1:28" x14ac:dyDescent="0.3">
      <c r="K24" s="49"/>
      <c r="L24" s="49"/>
      <c r="M24" s="49"/>
      <c r="N24" s="49"/>
      <c r="O24" s="49"/>
      <c r="P24" s="49"/>
      <c r="Q24" s="49"/>
      <c r="R24" s="49"/>
      <c r="S24" s="49"/>
      <c r="T24" s="49"/>
      <c r="U24" s="49"/>
      <c r="V24" s="49"/>
      <c r="W24" s="49"/>
      <c r="X24" s="49"/>
      <c r="Y24" s="49"/>
      <c r="Z24" s="49"/>
      <c r="AA24" s="49"/>
      <c r="AB24" s="49"/>
    </row>
    <row r="25" spans="1:28" ht="53.4" customHeight="1" x14ac:dyDescent="0.3">
      <c r="B25" s="60" t="s">
        <v>216</v>
      </c>
      <c r="C25" s="60"/>
      <c r="D25" s="60"/>
      <c r="E25" s="60"/>
      <c r="F25" s="60"/>
      <c r="G25" s="60"/>
      <c r="H25" s="60"/>
      <c r="I25" s="60"/>
      <c r="J25" s="60"/>
      <c r="K25" s="49"/>
      <c r="L25" s="49"/>
      <c r="M25" s="49"/>
      <c r="N25" s="49"/>
      <c r="O25" s="49"/>
      <c r="P25" s="49"/>
      <c r="Q25" s="49"/>
      <c r="R25" s="49"/>
      <c r="S25" s="49"/>
      <c r="T25" s="49"/>
      <c r="U25" s="49"/>
      <c r="V25" s="49"/>
      <c r="W25" s="49"/>
      <c r="X25" s="49"/>
      <c r="Y25" s="49"/>
      <c r="Z25" s="49"/>
      <c r="AA25" s="49"/>
      <c r="AB25" s="49"/>
    </row>
  </sheetData>
  <sheetProtection algorithmName="SHA-512" hashValue="w9qNwFFbdHuBju6P3v+1oCa3/bTFPEC8sgsLT9m2KWltFhRgVc+lrmRsPX8rfO2o320oEbt4QAj2ya3hlT3W6A==" saltValue="jXS8B9U+iisnUT+IG+ljJQ==" spinCount="100000" sheet="1" objects="1" scenarios="1"/>
  <mergeCells count="7">
    <mergeCell ref="B25:J25"/>
    <mergeCell ref="A1:C1"/>
    <mergeCell ref="P4:Q4"/>
    <mergeCell ref="G20:I20"/>
    <mergeCell ref="B20:E20"/>
    <mergeCell ref="B22:D22"/>
    <mergeCell ref="A2:J2"/>
  </mergeCells>
  <dataValidations count="1">
    <dataValidation type="list" allowBlank="1" showInputMessage="1" showErrorMessage="1" sqref="G6:G19" xr:uid="{00000000-0002-0000-0000-000000000000}">
      <formula1>$P$6:$P$9</formula1>
    </dataValidation>
  </dataValidations>
  <pageMargins left="0.33" right="0.15748031496062992" top="0.31" bottom="0.74803149606299213" header="0.31496062992125984" footer="0.31496062992125984"/>
  <pageSetup paperSize="9" scale="8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51"/>
  <sheetViews>
    <sheetView topLeftCell="A6" zoomScale="85" zoomScaleNormal="85" zoomScaleSheetLayoutView="145" workbookViewId="0">
      <selection activeCellId="1" sqref="G6:H45 A1:C1"/>
    </sheetView>
  </sheetViews>
  <sheetFormatPr defaultRowHeight="14.4" x14ac:dyDescent="0.3"/>
  <cols>
    <col min="1" max="1" width="4.33203125" customWidth="1"/>
    <col min="2" max="2" width="30.44140625" customWidth="1"/>
    <col min="3" max="3" width="3.6640625" bestFit="1" customWidth="1"/>
    <col min="4" max="4" width="9.88671875" customWidth="1"/>
    <col min="5" max="5" width="9.5546875" style="9" customWidth="1"/>
    <col min="6" max="6" width="10.77734375" bestFit="1" customWidth="1"/>
    <col min="7" max="7" width="21.5546875" customWidth="1"/>
    <col min="8" max="8" width="57" customWidth="1"/>
    <col min="9" max="9" width="8.88671875" customWidth="1"/>
    <col min="10" max="10" width="11.77734375" bestFit="1" customWidth="1"/>
    <col min="15" max="15" width="8.88671875" hidden="1" customWidth="1"/>
    <col min="16" max="16" width="9.33203125" hidden="1" customWidth="1"/>
    <col min="17" max="17" width="8.88671875" hidden="1" customWidth="1"/>
    <col min="18" max="22" width="8.88671875" customWidth="1"/>
  </cols>
  <sheetData>
    <row r="1" spans="1:28" ht="45" customHeight="1" x14ac:dyDescent="0.3">
      <c r="A1" s="61" t="s">
        <v>30</v>
      </c>
      <c r="B1" s="61"/>
      <c r="C1" s="61"/>
      <c r="J1" s="59" t="s">
        <v>207</v>
      </c>
    </row>
    <row r="2" spans="1:28" ht="35.25" customHeight="1" x14ac:dyDescent="0.3">
      <c r="A2" s="68" t="s">
        <v>185</v>
      </c>
      <c r="B2" s="69"/>
      <c r="C2" s="69"/>
      <c r="D2" s="69"/>
      <c r="E2" s="69"/>
      <c r="F2" s="69"/>
      <c r="G2" s="69"/>
      <c r="H2" s="69"/>
      <c r="I2" s="69"/>
      <c r="J2" s="69"/>
      <c r="L2" s="49"/>
      <c r="M2" s="49"/>
      <c r="N2" s="49"/>
      <c r="O2" s="49"/>
      <c r="P2" s="49"/>
      <c r="Q2" s="49"/>
      <c r="R2" s="49"/>
      <c r="S2" s="49"/>
      <c r="T2" s="49"/>
      <c r="U2" s="49"/>
      <c r="V2" s="49"/>
      <c r="W2" s="49"/>
      <c r="X2" s="49"/>
      <c r="Y2" s="49"/>
      <c r="Z2" s="49"/>
    </row>
    <row r="3" spans="1:28" ht="15" thickBot="1" x14ac:dyDescent="0.35">
      <c r="L3" s="49"/>
      <c r="M3" s="49"/>
      <c r="N3" s="49"/>
      <c r="O3" s="49"/>
      <c r="P3" s="49"/>
      <c r="Q3" s="49"/>
      <c r="R3" s="49"/>
      <c r="S3" s="49"/>
      <c r="T3" s="49"/>
      <c r="U3" s="49"/>
      <c r="V3" s="49"/>
      <c r="W3" s="49"/>
      <c r="X3" s="49"/>
      <c r="Y3" s="49"/>
      <c r="Z3" s="49"/>
    </row>
    <row r="4" spans="1:28" ht="60" customHeight="1" thickBot="1" x14ac:dyDescent="0.35">
      <c r="A4" s="1" t="s">
        <v>0</v>
      </c>
      <c r="B4" s="4" t="s">
        <v>1</v>
      </c>
      <c r="C4" s="4" t="s">
        <v>2</v>
      </c>
      <c r="D4" s="4" t="s">
        <v>3</v>
      </c>
      <c r="E4" s="10" t="s">
        <v>34</v>
      </c>
      <c r="F4" s="4" t="s">
        <v>31</v>
      </c>
      <c r="G4" s="22" t="s">
        <v>35</v>
      </c>
      <c r="H4" s="54" t="s">
        <v>225</v>
      </c>
      <c r="I4" s="5" t="s">
        <v>32</v>
      </c>
      <c r="J4" s="6" t="s">
        <v>33</v>
      </c>
      <c r="K4" s="49"/>
      <c r="L4" s="49"/>
      <c r="M4" s="49"/>
      <c r="N4" s="49"/>
      <c r="O4" s="49"/>
      <c r="P4" s="62" t="s">
        <v>4</v>
      </c>
      <c r="Q4" s="63"/>
      <c r="R4" s="49"/>
      <c r="S4" s="49"/>
      <c r="T4" s="49"/>
      <c r="U4" s="49"/>
      <c r="V4" s="49"/>
      <c r="W4" s="49"/>
      <c r="X4" s="49"/>
      <c r="Y4" s="49"/>
      <c r="Z4" s="49"/>
      <c r="AA4" s="49"/>
      <c r="AB4" s="49"/>
    </row>
    <row r="5" spans="1:28" ht="15" thickBot="1" x14ac:dyDescent="0.35">
      <c r="A5" s="26">
        <v>0</v>
      </c>
      <c r="B5" s="27">
        <v>1</v>
      </c>
      <c r="C5" s="27">
        <v>2</v>
      </c>
      <c r="D5" s="27">
        <v>3</v>
      </c>
      <c r="E5" s="28">
        <v>4</v>
      </c>
      <c r="F5" s="27">
        <v>5</v>
      </c>
      <c r="G5" s="29">
        <v>6</v>
      </c>
      <c r="H5" s="29">
        <v>7</v>
      </c>
      <c r="I5" s="30">
        <v>8</v>
      </c>
      <c r="J5" s="31">
        <v>9</v>
      </c>
      <c r="K5" s="49"/>
      <c r="L5" s="49"/>
      <c r="M5" s="49"/>
      <c r="N5" s="49"/>
      <c r="O5" s="49"/>
      <c r="P5" s="58"/>
      <c r="Q5" s="58"/>
      <c r="R5" s="49"/>
      <c r="S5" s="49"/>
      <c r="T5" s="49"/>
      <c r="U5" s="49"/>
      <c r="V5" s="49"/>
      <c r="W5" s="49"/>
      <c r="X5" s="49"/>
      <c r="Y5" s="49"/>
      <c r="Z5" s="49"/>
      <c r="AA5" s="49"/>
      <c r="AB5" s="49"/>
    </row>
    <row r="6" spans="1:28" x14ac:dyDescent="0.3">
      <c r="A6" s="41">
        <v>1</v>
      </c>
      <c r="B6" s="33" t="s">
        <v>144</v>
      </c>
      <c r="C6" s="33" t="s">
        <v>10</v>
      </c>
      <c r="D6" s="74">
        <v>2046</v>
      </c>
      <c r="E6" s="75">
        <v>2.81</v>
      </c>
      <c r="F6" s="35">
        <f t="shared" ref="F6:F45" si="0">D6*E6</f>
        <v>5749.26</v>
      </c>
      <c r="G6" s="51" t="s">
        <v>217</v>
      </c>
      <c r="H6" s="55" t="s">
        <v>221</v>
      </c>
      <c r="I6" s="36">
        <f t="shared" ref="I6:I45" si="1">IF(G6="Producător",40,IF(G6="Producător-ofertant",25,IF(G6="Producător-intermediar-ofertant",10,IF(G6="Peste 3 operatori ec.",0))))</f>
        <v>40</v>
      </c>
      <c r="J6" s="37">
        <f t="shared" ref="J6:J44" si="2">F6*I6</f>
        <v>229970.40000000002</v>
      </c>
      <c r="K6" s="49"/>
      <c r="L6" s="49"/>
      <c r="M6" s="49"/>
      <c r="N6" s="49"/>
      <c r="O6" s="49"/>
      <c r="P6" s="49" t="s">
        <v>217</v>
      </c>
      <c r="Q6" s="49" t="s">
        <v>5</v>
      </c>
      <c r="R6" s="49"/>
      <c r="S6" s="49"/>
      <c r="T6" s="49"/>
      <c r="U6" s="49"/>
      <c r="V6" s="49"/>
      <c r="W6" s="49"/>
      <c r="X6" s="49"/>
      <c r="Y6" s="49"/>
      <c r="Z6" s="49"/>
      <c r="AA6" s="49"/>
      <c r="AB6" s="49"/>
    </row>
    <row r="7" spans="1:28" x14ac:dyDescent="0.3">
      <c r="A7" s="24">
        <v>2</v>
      </c>
      <c r="B7" s="14" t="s">
        <v>145</v>
      </c>
      <c r="C7" s="14" t="s">
        <v>9</v>
      </c>
      <c r="D7" s="71">
        <v>4931</v>
      </c>
      <c r="E7" s="72">
        <v>5.51</v>
      </c>
      <c r="F7" s="16">
        <f t="shared" si="0"/>
        <v>27169.809999999998</v>
      </c>
      <c r="G7" s="52" t="s">
        <v>217</v>
      </c>
      <c r="H7" s="56" t="s">
        <v>228</v>
      </c>
      <c r="I7" s="7">
        <f t="shared" si="1"/>
        <v>40</v>
      </c>
      <c r="J7" s="8">
        <f t="shared" si="2"/>
        <v>1086792.3999999999</v>
      </c>
      <c r="K7" s="49"/>
      <c r="L7" s="49"/>
      <c r="M7" s="49"/>
      <c r="N7" s="49"/>
      <c r="O7" s="49"/>
      <c r="P7" s="49" t="s">
        <v>218</v>
      </c>
      <c r="Q7" s="49" t="s">
        <v>6</v>
      </c>
      <c r="R7" s="49"/>
      <c r="S7" s="49"/>
      <c r="T7" s="49"/>
      <c r="U7" s="49"/>
      <c r="V7" s="49"/>
      <c r="W7" s="49"/>
      <c r="X7" s="49"/>
      <c r="Y7" s="49"/>
      <c r="Z7" s="49"/>
      <c r="AA7" s="49"/>
      <c r="AB7" s="49"/>
    </row>
    <row r="8" spans="1:28" x14ac:dyDescent="0.3">
      <c r="A8" s="24">
        <v>3</v>
      </c>
      <c r="B8" s="14" t="s">
        <v>146</v>
      </c>
      <c r="C8" s="14" t="s">
        <v>9</v>
      </c>
      <c r="D8" s="71">
        <v>4931</v>
      </c>
      <c r="E8" s="72">
        <v>5.51</v>
      </c>
      <c r="F8" s="16">
        <f t="shared" si="0"/>
        <v>27169.809999999998</v>
      </c>
      <c r="G8" s="52" t="s">
        <v>218</v>
      </c>
      <c r="H8" s="56" t="s">
        <v>222</v>
      </c>
      <c r="I8" s="7">
        <f t="shared" si="1"/>
        <v>25</v>
      </c>
      <c r="J8" s="8">
        <f t="shared" si="2"/>
        <v>679245.25</v>
      </c>
      <c r="K8" s="49"/>
      <c r="L8" s="49"/>
      <c r="M8" s="49"/>
      <c r="N8" s="49"/>
      <c r="O8" s="49"/>
      <c r="P8" s="49" t="s">
        <v>219</v>
      </c>
      <c r="Q8" s="49" t="s">
        <v>7</v>
      </c>
      <c r="R8" s="49"/>
      <c r="S8" s="49"/>
      <c r="T8" s="49"/>
      <c r="U8" s="49"/>
      <c r="V8" s="49"/>
      <c r="W8" s="49"/>
      <c r="X8" s="49"/>
      <c r="Y8" s="49"/>
      <c r="Z8" s="49"/>
      <c r="AA8" s="49"/>
      <c r="AB8" s="49"/>
    </row>
    <row r="9" spans="1:28" x14ac:dyDescent="0.3">
      <c r="A9" s="24">
        <v>4</v>
      </c>
      <c r="B9" s="14" t="s">
        <v>147</v>
      </c>
      <c r="C9" s="14" t="s">
        <v>9</v>
      </c>
      <c r="D9" s="71">
        <v>88753</v>
      </c>
      <c r="E9" s="72">
        <v>2.71</v>
      </c>
      <c r="F9" s="16">
        <f t="shared" si="0"/>
        <v>240520.63</v>
      </c>
      <c r="G9" s="52" t="s">
        <v>218</v>
      </c>
      <c r="H9" s="56" t="s">
        <v>223</v>
      </c>
      <c r="I9" s="7">
        <f t="shared" si="1"/>
        <v>25</v>
      </c>
      <c r="J9" s="8">
        <f t="shared" si="2"/>
        <v>6013015.75</v>
      </c>
      <c r="K9" s="49"/>
      <c r="L9" s="49"/>
      <c r="M9" s="49"/>
      <c r="N9" s="49"/>
      <c r="O9" s="49"/>
      <c r="P9" s="49" t="s">
        <v>220</v>
      </c>
      <c r="Q9" s="49" t="s">
        <v>8</v>
      </c>
      <c r="R9" s="49"/>
      <c r="S9" s="49"/>
      <c r="T9" s="49"/>
      <c r="U9" s="49"/>
      <c r="V9" s="49"/>
      <c r="W9" s="49"/>
      <c r="X9" s="49"/>
      <c r="Y9" s="49"/>
      <c r="Z9" s="49"/>
      <c r="AA9" s="49"/>
      <c r="AB9" s="49"/>
    </row>
    <row r="10" spans="1:28" x14ac:dyDescent="0.3">
      <c r="A10" s="24">
        <v>5</v>
      </c>
      <c r="B10" s="32" t="s">
        <v>148</v>
      </c>
      <c r="C10" s="14" t="s">
        <v>9</v>
      </c>
      <c r="D10" s="71">
        <v>9639</v>
      </c>
      <c r="E10" s="72">
        <v>3.44</v>
      </c>
      <c r="F10" s="16">
        <f t="shared" si="0"/>
        <v>33158.159999999996</v>
      </c>
      <c r="G10" s="52" t="s">
        <v>219</v>
      </c>
      <c r="H10" s="56" t="s">
        <v>224</v>
      </c>
      <c r="I10" s="7">
        <f t="shared" si="1"/>
        <v>10</v>
      </c>
      <c r="J10" s="8">
        <f t="shared" si="2"/>
        <v>331581.59999999998</v>
      </c>
      <c r="K10" s="49"/>
      <c r="L10" s="49"/>
      <c r="M10" s="49"/>
      <c r="N10" s="49"/>
      <c r="O10" s="49"/>
      <c r="P10" s="49"/>
      <c r="R10" s="49"/>
      <c r="S10" s="49"/>
      <c r="T10" s="49"/>
      <c r="U10" s="49"/>
      <c r="V10" s="49"/>
      <c r="W10" s="49"/>
      <c r="X10" s="49"/>
      <c r="Y10" s="49"/>
      <c r="Z10" s="49"/>
      <c r="AA10" s="49"/>
      <c r="AB10" s="49"/>
    </row>
    <row r="11" spans="1:28" x14ac:dyDescent="0.3">
      <c r="A11" s="24">
        <v>6</v>
      </c>
      <c r="B11" s="32" t="s">
        <v>149</v>
      </c>
      <c r="C11" s="14" t="s">
        <v>9</v>
      </c>
      <c r="D11" s="71">
        <v>2921</v>
      </c>
      <c r="E11" s="72">
        <v>7.12</v>
      </c>
      <c r="F11" s="16">
        <f t="shared" si="0"/>
        <v>20797.52</v>
      </c>
      <c r="G11" s="52" t="s">
        <v>219</v>
      </c>
      <c r="H11" s="56" t="s">
        <v>226</v>
      </c>
      <c r="I11" s="7">
        <f t="shared" si="1"/>
        <v>10</v>
      </c>
      <c r="J11" s="8">
        <f t="shared" si="2"/>
        <v>207975.2</v>
      </c>
      <c r="K11" s="49"/>
      <c r="L11" s="49"/>
      <c r="M11" s="49"/>
      <c r="N11" s="49"/>
      <c r="O11" s="49"/>
      <c r="P11" s="49"/>
      <c r="Q11" s="49"/>
      <c r="R11" s="49"/>
      <c r="S11" s="49"/>
      <c r="T11" s="49"/>
      <c r="U11" s="49"/>
      <c r="V11" s="49"/>
      <c r="W11" s="49"/>
      <c r="X11" s="49"/>
      <c r="Y11" s="49"/>
      <c r="Z11" s="49"/>
      <c r="AA11" s="49"/>
      <c r="AB11" s="49"/>
    </row>
    <row r="12" spans="1:28" x14ac:dyDescent="0.3">
      <c r="A12" s="24">
        <v>7</v>
      </c>
      <c r="B12" s="32" t="s">
        <v>150</v>
      </c>
      <c r="C12" s="14" t="s">
        <v>9</v>
      </c>
      <c r="D12" s="71">
        <v>11682</v>
      </c>
      <c r="E12" s="72">
        <v>7.12</v>
      </c>
      <c r="F12" s="16">
        <f t="shared" si="0"/>
        <v>83175.839999999997</v>
      </c>
      <c r="G12" s="52" t="s">
        <v>220</v>
      </c>
      <c r="H12" s="52"/>
      <c r="I12" s="7">
        <f t="shared" si="1"/>
        <v>0</v>
      </c>
      <c r="J12" s="8">
        <f t="shared" si="2"/>
        <v>0</v>
      </c>
      <c r="K12" s="49"/>
      <c r="L12" s="49"/>
      <c r="M12" s="49"/>
      <c r="N12" s="49"/>
      <c r="O12" s="49"/>
      <c r="P12" s="49"/>
      <c r="Q12" s="49"/>
      <c r="R12" s="49"/>
      <c r="S12" s="49"/>
      <c r="T12" s="49"/>
      <c r="U12" s="49"/>
      <c r="V12" s="49"/>
      <c r="W12" s="49"/>
      <c r="X12" s="49"/>
      <c r="Y12" s="49"/>
      <c r="Z12" s="49"/>
      <c r="AA12" s="49"/>
      <c r="AB12" s="49"/>
    </row>
    <row r="13" spans="1:28" x14ac:dyDescent="0.3">
      <c r="A13" s="24">
        <v>8</v>
      </c>
      <c r="B13" s="32" t="s">
        <v>151</v>
      </c>
      <c r="C13" s="14" t="s">
        <v>9</v>
      </c>
      <c r="D13" s="71">
        <v>11682</v>
      </c>
      <c r="E13" s="72">
        <v>7.12</v>
      </c>
      <c r="F13" s="16">
        <f t="shared" si="0"/>
        <v>83175.839999999997</v>
      </c>
      <c r="G13" s="52" t="s">
        <v>217</v>
      </c>
      <c r="H13" s="52"/>
      <c r="I13" s="7">
        <f t="shared" si="1"/>
        <v>40</v>
      </c>
      <c r="J13" s="8">
        <f t="shared" si="2"/>
        <v>3327033.5999999996</v>
      </c>
      <c r="K13" s="49"/>
      <c r="L13" s="49"/>
      <c r="M13" s="49"/>
      <c r="N13" s="49"/>
      <c r="O13" s="49"/>
      <c r="P13" s="49"/>
      <c r="Q13" s="49"/>
      <c r="R13" s="49"/>
      <c r="S13" s="49"/>
      <c r="T13" s="49"/>
      <c r="U13" s="49"/>
      <c r="V13" s="49"/>
      <c r="W13" s="49"/>
      <c r="X13" s="49"/>
      <c r="Y13" s="49"/>
      <c r="Z13" s="49"/>
      <c r="AA13" s="49"/>
      <c r="AB13" s="49"/>
    </row>
    <row r="14" spans="1:28" x14ac:dyDescent="0.3">
      <c r="A14" s="24">
        <v>9</v>
      </c>
      <c r="B14" s="32" t="s">
        <v>152</v>
      </c>
      <c r="C14" s="14" t="s">
        <v>9</v>
      </c>
      <c r="D14" s="71">
        <v>290</v>
      </c>
      <c r="E14" s="72">
        <v>15.28</v>
      </c>
      <c r="F14" s="16">
        <f t="shared" si="0"/>
        <v>4431.2</v>
      </c>
      <c r="G14" s="52" t="s">
        <v>217</v>
      </c>
      <c r="H14" s="52"/>
      <c r="I14" s="7">
        <f t="shared" si="1"/>
        <v>40</v>
      </c>
      <c r="J14" s="8">
        <f t="shared" si="2"/>
        <v>177248</v>
      </c>
      <c r="K14" s="49"/>
      <c r="L14" s="49"/>
      <c r="M14" s="49"/>
      <c r="N14" s="49"/>
      <c r="O14" s="49"/>
      <c r="P14" s="49"/>
      <c r="Q14" s="49"/>
      <c r="R14" s="49"/>
      <c r="S14" s="49"/>
      <c r="T14" s="49"/>
      <c r="U14" s="49"/>
      <c r="V14" s="49"/>
      <c r="W14" s="49"/>
      <c r="X14" s="49"/>
      <c r="Y14" s="49"/>
      <c r="Z14" s="49"/>
      <c r="AA14" s="49"/>
      <c r="AB14" s="49"/>
    </row>
    <row r="15" spans="1:28" x14ac:dyDescent="0.3">
      <c r="A15" s="24">
        <v>10</v>
      </c>
      <c r="B15" s="32" t="s">
        <v>153</v>
      </c>
      <c r="C15" s="14" t="s">
        <v>9</v>
      </c>
      <c r="D15" s="71">
        <v>290</v>
      </c>
      <c r="E15" s="72">
        <v>54.29</v>
      </c>
      <c r="F15" s="16">
        <f t="shared" si="0"/>
        <v>15744.1</v>
      </c>
      <c r="G15" s="52" t="s">
        <v>217</v>
      </c>
      <c r="H15" s="52"/>
      <c r="I15" s="7">
        <f t="shared" si="1"/>
        <v>40</v>
      </c>
      <c r="J15" s="8">
        <f t="shared" si="2"/>
        <v>629764</v>
      </c>
      <c r="K15" s="49"/>
      <c r="L15" s="49"/>
      <c r="M15" s="49"/>
      <c r="N15" s="49"/>
      <c r="O15" s="49"/>
      <c r="P15" s="49"/>
      <c r="Q15" s="49"/>
      <c r="R15" s="49"/>
      <c r="S15" s="49"/>
      <c r="T15" s="49"/>
      <c r="U15" s="49"/>
      <c r="V15" s="49"/>
      <c r="W15" s="49"/>
      <c r="X15" s="49"/>
      <c r="Y15" s="49"/>
      <c r="Z15" s="49"/>
      <c r="AA15" s="49"/>
      <c r="AB15" s="49"/>
    </row>
    <row r="16" spans="1:28" x14ac:dyDescent="0.3">
      <c r="A16" s="24">
        <v>11</v>
      </c>
      <c r="B16" s="14" t="s">
        <v>154</v>
      </c>
      <c r="C16" s="14" t="s">
        <v>9</v>
      </c>
      <c r="D16" s="71">
        <v>31460</v>
      </c>
      <c r="E16" s="72">
        <v>5.15</v>
      </c>
      <c r="F16" s="16">
        <f t="shared" si="0"/>
        <v>162019</v>
      </c>
      <c r="G16" s="52" t="s">
        <v>217</v>
      </c>
      <c r="H16" s="52"/>
      <c r="I16" s="7">
        <f t="shared" si="1"/>
        <v>40</v>
      </c>
      <c r="J16" s="8">
        <f t="shared" si="2"/>
        <v>6480760</v>
      </c>
      <c r="K16" s="49"/>
      <c r="L16" s="49"/>
      <c r="M16" s="49"/>
      <c r="N16" s="49"/>
      <c r="O16" s="49"/>
      <c r="P16" s="49"/>
      <c r="Q16" s="49"/>
      <c r="R16" s="49"/>
      <c r="S16" s="49"/>
      <c r="T16" s="49"/>
      <c r="U16" s="49"/>
      <c r="V16" s="49"/>
      <c r="W16" s="49"/>
      <c r="X16" s="49"/>
      <c r="Y16" s="49"/>
      <c r="Z16" s="49"/>
      <c r="AA16" s="49"/>
      <c r="AB16" s="49"/>
    </row>
    <row r="17" spans="1:28" x14ac:dyDescent="0.3">
      <c r="A17" s="24">
        <v>12</v>
      </c>
      <c r="B17" s="14" t="s">
        <v>155</v>
      </c>
      <c r="C17" s="14" t="s">
        <v>9</v>
      </c>
      <c r="D17" s="71">
        <v>26217</v>
      </c>
      <c r="E17" s="72">
        <v>7.77</v>
      </c>
      <c r="F17" s="16">
        <f t="shared" si="0"/>
        <v>203706.09</v>
      </c>
      <c r="G17" s="52" t="s">
        <v>217</v>
      </c>
      <c r="H17" s="52"/>
      <c r="I17" s="7">
        <f t="shared" si="1"/>
        <v>40</v>
      </c>
      <c r="J17" s="8">
        <f t="shared" si="2"/>
        <v>8148243.5999999996</v>
      </c>
      <c r="K17" s="49"/>
      <c r="L17" s="49"/>
      <c r="M17" s="49"/>
      <c r="N17" s="49"/>
      <c r="O17" s="49"/>
      <c r="P17" s="49"/>
      <c r="Q17" s="49"/>
      <c r="R17" s="49"/>
      <c r="S17" s="49"/>
      <c r="T17" s="49"/>
      <c r="U17" s="49"/>
      <c r="V17" s="49"/>
      <c r="W17" s="49"/>
      <c r="X17" s="49"/>
      <c r="Y17" s="49"/>
      <c r="Z17" s="49"/>
      <c r="AA17" s="49"/>
      <c r="AB17" s="49"/>
    </row>
    <row r="18" spans="1:28" x14ac:dyDescent="0.3">
      <c r="A18" s="24">
        <v>13</v>
      </c>
      <c r="B18" s="14" t="s">
        <v>156</v>
      </c>
      <c r="C18" s="14" t="s">
        <v>9</v>
      </c>
      <c r="D18" s="71">
        <v>5243</v>
      </c>
      <c r="E18" s="72">
        <v>2.19</v>
      </c>
      <c r="F18" s="16">
        <f t="shared" si="0"/>
        <v>11482.17</v>
      </c>
      <c r="G18" s="52" t="s">
        <v>217</v>
      </c>
      <c r="H18" s="52"/>
      <c r="I18" s="7">
        <f t="shared" si="1"/>
        <v>40</v>
      </c>
      <c r="J18" s="8">
        <f t="shared" si="2"/>
        <v>459286.8</v>
      </c>
      <c r="K18" s="49"/>
      <c r="L18" s="49"/>
      <c r="M18" s="49"/>
      <c r="N18" s="49"/>
      <c r="O18" s="49"/>
      <c r="P18" s="49"/>
      <c r="Q18" s="49"/>
      <c r="R18" s="49"/>
      <c r="S18" s="49"/>
      <c r="T18" s="49"/>
      <c r="U18" s="49"/>
      <c r="V18" s="49"/>
      <c r="W18" s="49"/>
      <c r="X18" s="49"/>
      <c r="Y18" s="49"/>
      <c r="Z18" s="49"/>
      <c r="AA18" s="49"/>
      <c r="AB18" s="49"/>
    </row>
    <row r="19" spans="1:28" x14ac:dyDescent="0.3">
      <c r="A19" s="24">
        <v>14</v>
      </c>
      <c r="B19" s="14" t="s">
        <v>157</v>
      </c>
      <c r="C19" s="14" t="s">
        <v>9</v>
      </c>
      <c r="D19" s="71">
        <v>36704</v>
      </c>
      <c r="E19" s="72">
        <v>8.1999999999999993</v>
      </c>
      <c r="F19" s="16">
        <f t="shared" si="0"/>
        <v>300972.79999999999</v>
      </c>
      <c r="G19" s="52" t="s">
        <v>217</v>
      </c>
      <c r="H19" s="52"/>
      <c r="I19" s="7">
        <f t="shared" si="1"/>
        <v>40</v>
      </c>
      <c r="J19" s="8">
        <f t="shared" si="2"/>
        <v>12038912</v>
      </c>
      <c r="K19" s="49"/>
      <c r="L19" s="49"/>
      <c r="M19" s="49"/>
      <c r="N19" s="49"/>
      <c r="O19" s="49"/>
      <c r="P19" s="49"/>
      <c r="Q19" s="49"/>
      <c r="R19" s="49"/>
      <c r="S19" s="49"/>
      <c r="T19" s="49"/>
      <c r="U19" s="49"/>
      <c r="V19" s="49"/>
      <c r="W19" s="49"/>
      <c r="X19" s="49"/>
      <c r="Y19" s="49"/>
      <c r="Z19" s="49"/>
      <c r="AA19" s="49"/>
      <c r="AB19" s="49"/>
    </row>
    <row r="20" spans="1:28" x14ac:dyDescent="0.3">
      <c r="A20" s="24">
        <v>15</v>
      </c>
      <c r="B20" s="14" t="s">
        <v>158</v>
      </c>
      <c r="C20" s="14" t="s">
        <v>9</v>
      </c>
      <c r="D20" s="71">
        <v>5243</v>
      </c>
      <c r="E20" s="72">
        <v>5.51</v>
      </c>
      <c r="F20" s="16">
        <f t="shared" si="0"/>
        <v>28888.93</v>
      </c>
      <c r="G20" s="52" t="s">
        <v>217</v>
      </c>
      <c r="H20" s="52"/>
      <c r="I20" s="7">
        <f t="shared" si="1"/>
        <v>40</v>
      </c>
      <c r="J20" s="8">
        <f t="shared" si="2"/>
        <v>1155557.2</v>
      </c>
      <c r="K20" s="49"/>
      <c r="L20" s="49"/>
      <c r="M20" s="49"/>
      <c r="N20" s="49"/>
      <c r="O20" s="49"/>
      <c r="P20" s="49"/>
      <c r="Q20" s="49"/>
      <c r="R20" s="49"/>
      <c r="S20" s="49"/>
      <c r="T20" s="49"/>
      <c r="U20" s="49"/>
      <c r="V20" s="49"/>
      <c r="W20" s="49"/>
      <c r="X20" s="49"/>
      <c r="Y20" s="49"/>
      <c r="Z20" s="49"/>
      <c r="AA20" s="49"/>
      <c r="AB20" s="49"/>
    </row>
    <row r="21" spans="1:28" x14ac:dyDescent="0.3">
      <c r="A21" s="24">
        <v>16</v>
      </c>
      <c r="B21" s="14" t="s">
        <v>159</v>
      </c>
      <c r="C21" s="14" t="s">
        <v>9</v>
      </c>
      <c r="D21" s="71">
        <v>4332</v>
      </c>
      <c r="E21" s="72">
        <v>9.35</v>
      </c>
      <c r="F21" s="16">
        <f t="shared" si="0"/>
        <v>40504.199999999997</v>
      </c>
      <c r="G21" s="52" t="s">
        <v>217</v>
      </c>
      <c r="H21" s="52"/>
      <c r="I21" s="7">
        <f t="shared" si="1"/>
        <v>40</v>
      </c>
      <c r="J21" s="8">
        <f t="shared" si="2"/>
        <v>1620168</v>
      </c>
      <c r="K21" s="49"/>
      <c r="L21" s="49"/>
      <c r="M21" s="49"/>
      <c r="N21" s="49"/>
      <c r="O21" s="49"/>
      <c r="P21" s="49"/>
      <c r="Q21" s="49"/>
      <c r="R21" s="49"/>
      <c r="S21" s="49"/>
      <c r="T21" s="49"/>
      <c r="U21" s="49"/>
      <c r="V21" s="49"/>
      <c r="W21" s="49"/>
      <c r="X21" s="49"/>
      <c r="Y21" s="49"/>
      <c r="Z21" s="49"/>
      <c r="AA21" s="49"/>
      <c r="AB21" s="49"/>
    </row>
    <row r="22" spans="1:28" x14ac:dyDescent="0.3">
      <c r="A22" s="24">
        <v>17</v>
      </c>
      <c r="B22" s="14" t="s">
        <v>160</v>
      </c>
      <c r="C22" s="14" t="s">
        <v>9</v>
      </c>
      <c r="D22" s="71">
        <v>15068</v>
      </c>
      <c r="E22" s="72">
        <v>8.0399999999999991</v>
      </c>
      <c r="F22" s="16">
        <f t="shared" si="0"/>
        <v>121146.71999999999</v>
      </c>
      <c r="G22" s="52" t="s">
        <v>217</v>
      </c>
      <c r="H22" s="52"/>
      <c r="I22" s="7">
        <f t="shared" si="1"/>
        <v>40</v>
      </c>
      <c r="J22" s="8">
        <f t="shared" si="2"/>
        <v>4845868.8</v>
      </c>
      <c r="K22" s="49"/>
      <c r="L22" s="49"/>
      <c r="M22" s="49"/>
      <c r="N22" s="49"/>
      <c r="O22" s="49"/>
      <c r="P22" s="49"/>
      <c r="Q22" s="49"/>
      <c r="R22" s="49"/>
      <c r="S22" s="49"/>
      <c r="T22" s="49"/>
      <c r="U22" s="49"/>
      <c r="V22" s="49"/>
      <c r="W22" s="49"/>
      <c r="X22" s="49"/>
      <c r="Y22" s="49"/>
      <c r="Z22" s="49"/>
      <c r="AA22" s="49"/>
      <c r="AB22" s="49"/>
    </row>
    <row r="23" spans="1:28" x14ac:dyDescent="0.3">
      <c r="A23" s="24">
        <v>18</v>
      </c>
      <c r="B23" s="14" t="s">
        <v>161</v>
      </c>
      <c r="C23" s="14" t="s">
        <v>9</v>
      </c>
      <c r="D23" s="71">
        <v>8864</v>
      </c>
      <c r="E23" s="72">
        <v>6.89</v>
      </c>
      <c r="F23" s="16">
        <f t="shared" si="0"/>
        <v>61072.959999999999</v>
      </c>
      <c r="G23" s="52" t="s">
        <v>217</v>
      </c>
      <c r="H23" s="52"/>
      <c r="I23" s="7">
        <f t="shared" si="1"/>
        <v>40</v>
      </c>
      <c r="J23" s="8">
        <f t="shared" si="2"/>
        <v>2442918.4</v>
      </c>
      <c r="K23" s="49"/>
      <c r="L23" s="49"/>
      <c r="M23" s="49"/>
      <c r="N23" s="49"/>
      <c r="O23" s="49"/>
      <c r="P23" s="49"/>
      <c r="Q23" s="49"/>
      <c r="R23" s="49"/>
      <c r="S23" s="49"/>
      <c r="T23" s="49"/>
      <c r="U23" s="49"/>
      <c r="V23" s="49"/>
      <c r="W23" s="49"/>
      <c r="X23" s="49"/>
      <c r="Y23" s="49"/>
      <c r="Z23" s="49"/>
      <c r="AA23" s="49"/>
      <c r="AB23" s="49"/>
    </row>
    <row r="24" spans="1:28" x14ac:dyDescent="0.3">
      <c r="A24" s="24">
        <v>19</v>
      </c>
      <c r="B24" s="14" t="s">
        <v>162</v>
      </c>
      <c r="C24" s="14" t="s">
        <v>9</v>
      </c>
      <c r="D24" s="71">
        <v>8864</v>
      </c>
      <c r="E24" s="72">
        <v>17.25</v>
      </c>
      <c r="F24" s="16">
        <f t="shared" si="0"/>
        <v>152904</v>
      </c>
      <c r="G24" s="52" t="s">
        <v>217</v>
      </c>
      <c r="H24" s="52"/>
      <c r="I24" s="7">
        <f t="shared" si="1"/>
        <v>40</v>
      </c>
      <c r="J24" s="8">
        <f t="shared" si="2"/>
        <v>6116160</v>
      </c>
      <c r="K24" s="49"/>
      <c r="L24" s="49"/>
      <c r="M24" s="49"/>
      <c r="N24" s="49"/>
      <c r="O24" s="49"/>
      <c r="P24" s="49"/>
      <c r="Q24" s="49"/>
      <c r="R24" s="49"/>
      <c r="S24" s="49"/>
      <c r="T24" s="49"/>
      <c r="U24" s="49"/>
      <c r="V24" s="49"/>
      <c r="W24" s="49"/>
      <c r="X24" s="49"/>
      <c r="Y24" s="49"/>
      <c r="Z24" s="49"/>
      <c r="AA24" s="49"/>
      <c r="AB24" s="49"/>
    </row>
    <row r="25" spans="1:28" x14ac:dyDescent="0.3">
      <c r="A25" s="24">
        <v>20</v>
      </c>
      <c r="B25" s="14" t="s">
        <v>163</v>
      </c>
      <c r="C25" s="14" t="s">
        <v>9</v>
      </c>
      <c r="D25" s="71">
        <v>2659</v>
      </c>
      <c r="E25" s="72">
        <v>7.92</v>
      </c>
      <c r="F25" s="16">
        <f t="shared" si="0"/>
        <v>21059.279999999999</v>
      </c>
      <c r="G25" s="52" t="s">
        <v>217</v>
      </c>
      <c r="H25" s="52"/>
      <c r="I25" s="7">
        <f t="shared" si="1"/>
        <v>40</v>
      </c>
      <c r="J25" s="8">
        <f t="shared" si="2"/>
        <v>842371.2</v>
      </c>
      <c r="K25" s="49"/>
      <c r="L25" s="49"/>
      <c r="M25" s="49"/>
      <c r="N25" s="49"/>
      <c r="O25" s="49"/>
      <c r="P25" s="49"/>
      <c r="Q25" s="49"/>
      <c r="R25" s="49"/>
      <c r="S25" s="49"/>
      <c r="T25" s="49"/>
      <c r="U25" s="49"/>
      <c r="V25" s="49"/>
      <c r="W25" s="49"/>
      <c r="X25" s="49"/>
      <c r="Y25" s="49"/>
      <c r="Z25" s="49"/>
      <c r="AA25" s="49"/>
      <c r="AB25" s="49"/>
    </row>
    <row r="26" spans="1:28" x14ac:dyDescent="0.3">
      <c r="A26" s="24">
        <v>21</v>
      </c>
      <c r="B26" s="14" t="s">
        <v>164</v>
      </c>
      <c r="C26" s="14" t="s">
        <v>9</v>
      </c>
      <c r="D26" s="71">
        <v>2659</v>
      </c>
      <c r="E26" s="72">
        <v>3.69</v>
      </c>
      <c r="F26" s="16">
        <f t="shared" si="0"/>
        <v>9811.7099999999991</v>
      </c>
      <c r="G26" s="52" t="s">
        <v>217</v>
      </c>
      <c r="H26" s="52"/>
      <c r="I26" s="7">
        <f t="shared" si="1"/>
        <v>40</v>
      </c>
      <c r="J26" s="8">
        <f t="shared" si="2"/>
        <v>392468.39999999997</v>
      </c>
      <c r="K26" s="49"/>
      <c r="L26" s="49"/>
      <c r="M26" s="49"/>
      <c r="N26" s="49"/>
      <c r="O26" s="49"/>
      <c r="P26" s="49"/>
      <c r="Q26" s="49"/>
      <c r="R26" s="49"/>
      <c r="S26" s="49"/>
      <c r="T26" s="49"/>
      <c r="U26" s="49"/>
      <c r="V26" s="49"/>
      <c r="W26" s="49"/>
      <c r="X26" s="49"/>
      <c r="Y26" s="49"/>
      <c r="Z26" s="49"/>
      <c r="AA26" s="49"/>
      <c r="AB26" s="49"/>
    </row>
    <row r="27" spans="1:28" x14ac:dyDescent="0.3">
      <c r="A27" s="24">
        <v>22</v>
      </c>
      <c r="B27" s="14" t="s">
        <v>165</v>
      </c>
      <c r="C27" s="14" t="s">
        <v>9</v>
      </c>
      <c r="D27" s="71">
        <v>7091</v>
      </c>
      <c r="E27" s="72">
        <v>10.07</v>
      </c>
      <c r="F27" s="16">
        <f t="shared" si="0"/>
        <v>71406.37</v>
      </c>
      <c r="G27" s="52" t="s">
        <v>217</v>
      </c>
      <c r="H27" s="52"/>
      <c r="I27" s="7">
        <f t="shared" si="1"/>
        <v>40</v>
      </c>
      <c r="J27" s="8">
        <f t="shared" si="2"/>
        <v>2856254.8</v>
      </c>
      <c r="K27" s="49"/>
      <c r="L27" s="49"/>
      <c r="M27" s="49"/>
      <c r="N27" s="49"/>
      <c r="O27" s="49"/>
      <c r="P27" s="49"/>
      <c r="Q27" s="49"/>
      <c r="R27" s="49"/>
      <c r="S27" s="49"/>
      <c r="T27" s="49"/>
      <c r="U27" s="49"/>
      <c r="V27" s="49"/>
      <c r="W27" s="49"/>
      <c r="X27" s="49"/>
      <c r="Y27" s="49"/>
      <c r="Z27" s="49"/>
      <c r="AA27" s="49"/>
      <c r="AB27" s="49"/>
    </row>
    <row r="28" spans="1:28" x14ac:dyDescent="0.3">
      <c r="A28" s="24">
        <v>23</v>
      </c>
      <c r="B28" s="14" t="s">
        <v>166</v>
      </c>
      <c r="C28" s="14" t="s">
        <v>9</v>
      </c>
      <c r="D28" s="71">
        <v>2659</v>
      </c>
      <c r="E28" s="72">
        <v>33.549999999999997</v>
      </c>
      <c r="F28" s="16">
        <f t="shared" si="0"/>
        <v>89209.45</v>
      </c>
      <c r="G28" s="52" t="s">
        <v>217</v>
      </c>
      <c r="H28" s="52"/>
      <c r="I28" s="7">
        <f t="shared" si="1"/>
        <v>40</v>
      </c>
      <c r="J28" s="8">
        <f t="shared" si="2"/>
        <v>3568378</v>
      </c>
      <c r="K28" s="49"/>
      <c r="L28" s="49"/>
      <c r="M28" s="49"/>
      <c r="N28" s="49"/>
      <c r="O28" s="49"/>
      <c r="P28" s="49"/>
      <c r="Q28" s="49"/>
      <c r="R28" s="49"/>
      <c r="S28" s="49"/>
      <c r="T28" s="49"/>
      <c r="U28" s="49"/>
      <c r="V28" s="49"/>
      <c r="W28" s="49"/>
      <c r="X28" s="49"/>
      <c r="Y28" s="49"/>
      <c r="Z28" s="49"/>
      <c r="AA28" s="49"/>
      <c r="AB28" s="49"/>
    </row>
    <row r="29" spans="1:28" x14ac:dyDescent="0.3">
      <c r="A29" s="24">
        <v>24</v>
      </c>
      <c r="B29" s="14" t="s">
        <v>167</v>
      </c>
      <c r="C29" s="14" t="s">
        <v>9</v>
      </c>
      <c r="D29" s="71">
        <v>7091</v>
      </c>
      <c r="E29" s="72">
        <v>10.8</v>
      </c>
      <c r="F29" s="16">
        <f t="shared" si="0"/>
        <v>76582.8</v>
      </c>
      <c r="G29" s="52" t="s">
        <v>217</v>
      </c>
      <c r="H29" s="52"/>
      <c r="I29" s="7">
        <f t="shared" si="1"/>
        <v>40</v>
      </c>
      <c r="J29" s="8">
        <f t="shared" si="2"/>
        <v>3063312</v>
      </c>
      <c r="K29" s="49"/>
      <c r="L29" s="49"/>
      <c r="M29" s="49"/>
      <c r="N29" s="49"/>
      <c r="O29" s="49"/>
      <c r="P29" s="49"/>
      <c r="Q29" s="49"/>
      <c r="R29" s="49"/>
      <c r="S29" s="49"/>
      <c r="T29" s="49"/>
      <c r="U29" s="49"/>
      <c r="V29" s="49"/>
      <c r="W29" s="49"/>
      <c r="X29" s="49"/>
      <c r="Y29" s="49"/>
      <c r="Z29" s="49"/>
      <c r="AA29" s="49"/>
      <c r="AB29" s="49"/>
    </row>
    <row r="30" spans="1:28" x14ac:dyDescent="0.3">
      <c r="A30" s="24">
        <v>25</v>
      </c>
      <c r="B30" s="14" t="s">
        <v>168</v>
      </c>
      <c r="C30" s="14" t="s">
        <v>9</v>
      </c>
      <c r="D30" s="71">
        <v>886</v>
      </c>
      <c r="E30" s="72">
        <v>2.19</v>
      </c>
      <c r="F30" s="16">
        <f t="shared" si="0"/>
        <v>1940.34</v>
      </c>
      <c r="G30" s="52" t="s">
        <v>217</v>
      </c>
      <c r="H30" s="52"/>
      <c r="I30" s="7">
        <f t="shared" si="1"/>
        <v>40</v>
      </c>
      <c r="J30" s="8">
        <f t="shared" si="2"/>
        <v>77613.599999999991</v>
      </c>
      <c r="K30" s="49"/>
      <c r="L30" s="49"/>
      <c r="M30" s="49"/>
      <c r="N30" s="49"/>
      <c r="O30" s="49"/>
      <c r="P30" s="49"/>
      <c r="Q30" s="49"/>
      <c r="R30" s="49"/>
      <c r="S30" s="49"/>
      <c r="T30" s="49"/>
      <c r="U30" s="49"/>
      <c r="V30" s="49"/>
      <c r="W30" s="49"/>
      <c r="X30" s="49"/>
      <c r="Y30" s="49"/>
      <c r="Z30" s="49"/>
      <c r="AA30" s="49"/>
      <c r="AB30" s="49"/>
    </row>
    <row r="31" spans="1:28" x14ac:dyDescent="0.3">
      <c r="A31" s="24">
        <v>26</v>
      </c>
      <c r="B31" s="14" t="s">
        <v>169</v>
      </c>
      <c r="C31" s="14" t="s">
        <v>9</v>
      </c>
      <c r="D31" s="71">
        <v>886</v>
      </c>
      <c r="E31" s="72">
        <v>9.9700000000000006</v>
      </c>
      <c r="F31" s="16">
        <f t="shared" si="0"/>
        <v>8833.42</v>
      </c>
      <c r="G31" s="52" t="s">
        <v>217</v>
      </c>
      <c r="H31" s="52"/>
      <c r="I31" s="7">
        <f t="shared" si="1"/>
        <v>40</v>
      </c>
      <c r="J31" s="8">
        <f t="shared" si="2"/>
        <v>353336.8</v>
      </c>
      <c r="K31" s="49"/>
      <c r="L31" s="49"/>
      <c r="M31" s="49"/>
      <c r="N31" s="49"/>
      <c r="O31" s="49"/>
      <c r="P31" s="49"/>
      <c r="Q31" s="49"/>
      <c r="R31" s="49"/>
      <c r="S31" s="49"/>
      <c r="T31" s="49"/>
      <c r="U31" s="49"/>
      <c r="V31" s="49"/>
      <c r="W31" s="49"/>
      <c r="X31" s="49"/>
      <c r="Y31" s="49"/>
      <c r="Z31" s="49"/>
      <c r="AA31" s="49"/>
      <c r="AB31" s="49"/>
    </row>
    <row r="32" spans="1:28" x14ac:dyDescent="0.3">
      <c r="A32" s="24">
        <v>27</v>
      </c>
      <c r="B32" s="14" t="s">
        <v>170</v>
      </c>
      <c r="C32" s="14" t="s">
        <v>9</v>
      </c>
      <c r="D32" s="71">
        <v>8864</v>
      </c>
      <c r="E32" s="72">
        <v>10.07</v>
      </c>
      <c r="F32" s="16">
        <f t="shared" si="0"/>
        <v>89260.479999999996</v>
      </c>
      <c r="G32" s="52" t="s">
        <v>217</v>
      </c>
      <c r="H32" s="52"/>
      <c r="I32" s="7">
        <f t="shared" si="1"/>
        <v>40</v>
      </c>
      <c r="J32" s="8">
        <f t="shared" si="2"/>
        <v>3570419.1999999997</v>
      </c>
      <c r="K32" s="49"/>
      <c r="L32" s="49"/>
      <c r="M32" s="49"/>
      <c r="N32" s="49"/>
      <c r="O32" s="49"/>
      <c r="P32" s="49"/>
      <c r="Q32" s="49"/>
      <c r="R32" s="49"/>
      <c r="S32" s="49"/>
      <c r="T32" s="49"/>
      <c r="U32" s="49"/>
      <c r="V32" s="49"/>
      <c r="W32" s="49"/>
      <c r="X32" s="49"/>
      <c r="Y32" s="49"/>
      <c r="Z32" s="49"/>
      <c r="AA32" s="49"/>
      <c r="AB32" s="49"/>
    </row>
    <row r="33" spans="1:28" x14ac:dyDescent="0.3">
      <c r="A33" s="24">
        <v>28</v>
      </c>
      <c r="B33" s="14" t="s">
        <v>171</v>
      </c>
      <c r="C33" s="14" t="s">
        <v>9</v>
      </c>
      <c r="D33" s="71">
        <v>8864</v>
      </c>
      <c r="E33" s="72">
        <v>10.8</v>
      </c>
      <c r="F33" s="16">
        <f t="shared" si="0"/>
        <v>95731.200000000012</v>
      </c>
      <c r="G33" s="52" t="s">
        <v>217</v>
      </c>
      <c r="H33" s="52"/>
      <c r="I33" s="7">
        <f t="shared" si="1"/>
        <v>40</v>
      </c>
      <c r="J33" s="8">
        <f t="shared" si="2"/>
        <v>3829248.0000000005</v>
      </c>
      <c r="K33" s="49"/>
      <c r="L33" s="49"/>
      <c r="M33" s="49"/>
      <c r="N33" s="49"/>
      <c r="O33" s="49"/>
      <c r="P33" s="49"/>
      <c r="Q33" s="49"/>
      <c r="R33" s="49"/>
      <c r="S33" s="49"/>
      <c r="T33" s="49"/>
      <c r="U33" s="49"/>
      <c r="V33" s="49"/>
      <c r="W33" s="49"/>
      <c r="X33" s="49"/>
      <c r="Y33" s="49"/>
      <c r="Z33" s="49"/>
      <c r="AA33" s="49"/>
      <c r="AB33" s="49"/>
    </row>
    <row r="34" spans="1:28" x14ac:dyDescent="0.3">
      <c r="A34" s="24">
        <v>29</v>
      </c>
      <c r="B34" s="14" t="s">
        <v>172</v>
      </c>
      <c r="C34" s="14" t="s">
        <v>9</v>
      </c>
      <c r="D34" s="71">
        <v>7091</v>
      </c>
      <c r="E34" s="72">
        <v>9.94</v>
      </c>
      <c r="F34" s="16">
        <f t="shared" si="0"/>
        <v>70484.539999999994</v>
      </c>
      <c r="G34" s="52" t="s">
        <v>217</v>
      </c>
      <c r="H34" s="52"/>
      <c r="I34" s="7">
        <f t="shared" si="1"/>
        <v>40</v>
      </c>
      <c r="J34" s="8">
        <f t="shared" si="2"/>
        <v>2819381.5999999996</v>
      </c>
      <c r="K34" s="49"/>
      <c r="L34" s="49"/>
      <c r="M34" s="49"/>
      <c r="N34" s="49"/>
      <c r="O34" s="49"/>
      <c r="P34" s="49"/>
      <c r="Q34" s="49"/>
      <c r="R34" s="49"/>
      <c r="S34" s="49"/>
      <c r="T34" s="49"/>
      <c r="U34" s="49"/>
      <c r="V34" s="49"/>
      <c r="W34" s="49"/>
      <c r="X34" s="49"/>
      <c r="Y34" s="49"/>
      <c r="Z34" s="49"/>
      <c r="AA34" s="49"/>
      <c r="AB34" s="49"/>
    </row>
    <row r="35" spans="1:28" x14ac:dyDescent="0.3">
      <c r="A35" s="24">
        <v>30</v>
      </c>
      <c r="B35" s="14" t="s">
        <v>173</v>
      </c>
      <c r="C35" s="14" t="s">
        <v>9</v>
      </c>
      <c r="D35" s="71">
        <v>1773</v>
      </c>
      <c r="E35" s="72">
        <v>30.41</v>
      </c>
      <c r="F35" s="16">
        <f t="shared" si="0"/>
        <v>53916.93</v>
      </c>
      <c r="G35" s="52" t="s">
        <v>217</v>
      </c>
      <c r="H35" s="52"/>
      <c r="I35" s="7">
        <f t="shared" si="1"/>
        <v>40</v>
      </c>
      <c r="J35" s="8">
        <f t="shared" si="2"/>
        <v>2156677.2000000002</v>
      </c>
      <c r="K35" s="49"/>
      <c r="L35" s="49"/>
      <c r="M35" s="49"/>
      <c r="N35" s="49"/>
      <c r="O35" s="49"/>
      <c r="P35" s="49"/>
      <c r="Q35" s="49"/>
      <c r="R35" s="49"/>
      <c r="S35" s="49"/>
      <c r="T35" s="49"/>
      <c r="U35" s="49"/>
      <c r="V35" s="49"/>
      <c r="W35" s="49"/>
      <c r="X35" s="49"/>
      <c r="Y35" s="49"/>
      <c r="Z35" s="49"/>
      <c r="AA35" s="49"/>
      <c r="AB35" s="49"/>
    </row>
    <row r="36" spans="1:28" x14ac:dyDescent="0.3">
      <c r="A36" s="24">
        <v>31</v>
      </c>
      <c r="B36" s="14" t="s">
        <v>174</v>
      </c>
      <c r="C36" s="14" t="s">
        <v>9</v>
      </c>
      <c r="D36" s="71">
        <v>1773</v>
      </c>
      <c r="E36" s="72">
        <v>30.41</v>
      </c>
      <c r="F36" s="16">
        <f t="shared" si="0"/>
        <v>53916.93</v>
      </c>
      <c r="G36" s="52" t="s">
        <v>217</v>
      </c>
      <c r="H36" s="52"/>
      <c r="I36" s="7">
        <f t="shared" si="1"/>
        <v>40</v>
      </c>
      <c r="J36" s="8">
        <f t="shared" si="2"/>
        <v>2156677.2000000002</v>
      </c>
      <c r="K36" s="49"/>
      <c r="L36" s="49"/>
      <c r="M36" s="49"/>
      <c r="N36" s="49"/>
      <c r="O36" s="49"/>
      <c r="P36" s="49"/>
      <c r="Q36" s="49"/>
      <c r="R36" s="49"/>
      <c r="S36" s="49"/>
      <c r="T36" s="49"/>
      <c r="U36" s="49"/>
      <c r="V36" s="49"/>
      <c r="W36" s="49"/>
      <c r="X36" s="49"/>
      <c r="Y36" s="49"/>
      <c r="Z36" s="49"/>
      <c r="AA36" s="49"/>
      <c r="AB36" s="49"/>
    </row>
    <row r="37" spans="1:28" x14ac:dyDescent="0.3">
      <c r="A37" s="24">
        <v>32</v>
      </c>
      <c r="B37" s="14" t="s">
        <v>175</v>
      </c>
      <c r="C37" s="14" t="s">
        <v>9</v>
      </c>
      <c r="D37" s="71">
        <v>1773</v>
      </c>
      <c r="E37" s="72">
        <v>30.41</v>
      </c>
      <c r="F37" s="16">
        <f t="shared" si="0"/>
        <v>53916.93</v>
      </c>
      <c r="G37" s="52" t="s">
        <v>217</v>
      </c>
      <c r="H37" s="52"/>
      <c r="I37" s="7">
        <f t="shared" si="1"/>
        <v>40</v>
      </c>
      <c r="J37" s="8">
        <f t="shared" si="2"/>
        <v>2156677.2000000002</v>
      </c>
      <c r="K37" s="49"/>
      <c r="L37" s="49"/>
      <c r="M37" s="49"/>
      <c r="N37" s="49"/>
      <c r="O37" s="49"/>
      <c r="P37" s="49"/>
      <c r="Q37" s="49"/>
      <c r="R37" s="49"/>
      <c r="S37" s="49"/>
      <c r="T37" s="49"/>
      <c r="U37" s="49"/>
      <c r="V37" s="49"/>
      <c r="W37" s="49"/>
      <c r="X37" s="49"/>
      <c r="Y37" s="49"/>
      <c r="Z37" s="49"/>
      <c r="AA37" s="49"/>
      <c r="AB37" s="49"/>
    </row>
    <row r="38" spans="1:28" x14ac:dyDescent="0.3">
      <c r="A38" s="24">
        <v>33</v>
      </c>
      <c r="B38" s="14" t="s">
        <v>176</v>
      </c>
      <c r="C38" s="14" t="s">
        <v>9</v>
      </c>
      <c r="D38" s="71">
        <v>1773</v>
      </c>
      <c r="E38" s="72">
        <v>19.98</v>
      </c>
      <c r="F38" s="16">
        <f t="shared" si="0"/>
        <v>35424.54</v>
      </c>
      <c r="G38" s="52" t="s">
        <v>217</v>
      </c>
      <c r="H38" s="52"/>
      <c r="I38" s="7">
        <f t="shared" si="1"/>
        <v>40</v>
      </c>
      <c r="J38" s="8">
        <f t="shared" si="2"/>
        <v>1416981.6</v>
      </c>
      <c r="K38" s="49"/>
      <c r="L38" s="49"/>
      <c r="M38" s="49"/>
      <c r="N38" s="49"/>
      <c r="O38" s="49"/>
      <c r="P38" s="49"/>
      <c r="Q38" s="49"/>
      <c r="R38" s="49"/>
      <c r="S38" s="49"/>
      <c r="T38" s="49"/>
      <c r="U38" s="49"/>
      <c r="V38" s="49"/>
      <c r="W38" s="49"/>
      <c r="X38" s="49"/>
      <c r="Y38" s="49"/>
      <c r="Z38" s="49"/>
      <c r="AA38" s="49"/>
      <c r="AB38" s="49"/>
    </row>
    <row r="39" spans="1:28" x14ac:dyDescent="0.3">
      <c r="A39" s="24">
        <v>34</v>
      </c>
      <c r="B39" s="14" t="s">
        <v>177</v>
      </c>
      <c r="C39" s="14" t="s">
        <v>9</v>
      </c>
      <c r="D39" s="71">
        <v>6507</v>
      </c>
      <c r="E39" s="72">
        <v>3.59</v>
      </c>
      <c r="F39" s="16">
        <f t="shared" si="0"/>
        <v>23360.129999999997</v>
      </c>
      <c r="G39" s="52" t="s">
        <v>217</v>
      </c>
      <c r="H39" s="52"/>
      <c r="I39" s="7">
        <f t="shared" si="1"/>
        <v>40</v>
      </c>
      <c r="J39" s="8">
        <f t="shared" si="2"/>
        <v>934405.2</v>
      </c>
      <c r="K39" s="49"/>
      <c r="L39" s="49"/>
      <c r="M39" s="49"/>
      <c r="N39" s="49"/>
      <c r="O39" s="49"/>
      <c r="P39" s="49"/>
      <c r="Q39" s="49"/>
      <c r="R39" s="49"/>
      <c r="S39" s="49"/>
      <c r="T39" s="49"/>
      <c r="U39" s="49"/>
      <c r="V39" s="49"/>
      <c r="W39" s="49"/>
      <c r="X39" s="49"/>
      <c r="Y39" s="49"/>
      <c r="Z39" s="49"/>
      <c r="AA39" s="49"/>
      <c r="AB39" s="49"/>
    </row>
    <row r="40" spans="1:28" x14ac:dyDescent="0.3">
      <c r="A40" s="24">
        <v>35</v>
      </c>
      <c r="B40" s="14" t="s">
        <v>178</v>
      </c>
      <c r="C40" s="14" t="s">
        <v>9</v>
      </c>
      <c r="D40" s="71">
        <v>1273</v>
      </c>
      <c r="E40" s="72">
        <v>7.41</v>
      </c>
      <c r="F40" s="16">
        <f t="shared" si="0"/>
        <v>9432.93</v>
      </c>
      <c r="G40" s="52" t="s">
        <v>217</v>
      </c>
      <c r="H40" s="52"/>
      <c r="I40" s="7">
        <f t="shared" si="1"/>
        <v>40</v>
      </c>
      <c r="J40" s="8">
        <f t="shared" si="2"/>
        <v>377317.2</v>
      </c>
      <c r="K40" s="49"/>
      <c r="L40" s="49"/>
      <c r="M40" s="49"/>
      <c r="N40" s="49"/>
      <c r="O40" s="49"/>
      <c r="P40" s="49"/>
      <c r="Q40" s="49"/>
      <c r="R40" s="49"/>
      <c r="S40" s="49"/>
      <c r="T40" s="49"/>
      <c r="U40" s="49"/>
      <c r="V40" s="49"/>
      <c r="W40" s="49"/>
      <c r="X40" s="49"/>
      <c r="Y40" s="49"/>
      <c r="Z40" s="49"/>
      <c r="AA40" s="49"/>
      <c r="AB40" s="49"/>
    </row>
    <row r="41" spans="1:28" x14ac:dyDescent="0.3">
      <c r="A41" s="24">
        <v>36</v>
      </c>
      <c r="B41" s="14" t="s">
        <v>179</v>
      </c>
      <c r="C41" s="14" t="s">
        <v>9</v>
      </c>
      <c r="D41" s="71">
        <v>1091</v>
      </c>
      <c r="E41" s="72">
        <v>7.41</v>
      </c>
      <c r="F41" s="16">
        <f t="shared" si="0"/>
        <v>8084.31</v>
      </c>
      <c r="G41" s="52" t="s">
        <v>217</v>
      </c>
      <c r="H41" s="52"/>
      <c r="I41" s="7">
        <f t="shared" si="1"/>
        <v>40</v>
      </c>
      <c r="J41" s="8">
        <f t="shared" si="2"/>
        <v>323372.40000000002</v>
      </c>
      <c r="K41" s="49"/>
      <c r="L41" s="49"/>
      <c r="M41" s="49"/>
      <c r="N41" s="49"/>
      <c r="O41" s="49"/>
      <c r="P41" s="49"/>
      <c r="Q41" s="49"/>
      <c r="R41" s="49"/>
      <c r="S41" s="49"/>
      <c r="T41" s="49"/>
      <c r="U41" s="49"/>
      <c r="V41" s="49"/>
      <c r="W41" s="49"/>
      <c r="X41" s="49"/>
      <c r="Y41" s="49"/>
      <c r="Z41" s="49"/>
      <c r="AA41" s="49"/>
      <c r="AB41" s="49"/>
    </row>
    <row r="42" spans="1:28" x14ac:dyDescent="0.3">
      <c r="A42" s="24">
        <v>37</v>
      </c>
      <c r="B42" s="14" t="s">
        <v>180</v>
      </c>
      <c r="C42" s="14" t="s">
        <v>9</v>
      </c>
      <c r="D42" s="71">
        <v>1273</v>
      </c>
      <c r="E42" s="72">
        <v>6.89</v>
      </c>
      <c r="F42" s="16">
        <f t="shared" si="0"/>
        <v>8770.9699999999993</v>
      </c>
      <c r="G42" s="52" t="s">
        <v>217</v>
      </c>
      <c r="H42" s="52"/>
      <c r="I42" s="7">
        <f t="shared" si="1"/>
        <v>40</v>
      </c>
      <c r="J42" s="8">
        <f t="shared" si="2"/>
        <v>350838.8</v>
      </c>
      <c r="K42" s="49"/>
      <c r="L42" s="49"/>
      <c r="M42" s="49"/>
      <c r="N42" s="49"/>
      <c r="O42" s="49"/>
      <c r="P42" s="49"/>
      <c r="Q42" s="49"/>
      <c r="R42" s="49"/>
      <c r="S42" s="49"/>
      <c r="T42" s="49"/>
      <c r="U42" s="49"/>
      <c r="V42" s="49"/>
      <c r="W42" s="49"/>
      <c r="X42" s="49"/>
      <c r="Y42" s="49"/>
      <c r="Z42" s="49"/>
      <c r="AA42" s="49"/>
      <c r="AB42" s="49"/>
    </row>
    <row r="43" spans="1:28" x14ac:dyDescent="0.3">
      <c r="A43" s="24">
        <v>38</v>
      </c>
      <c r="B43" s="14" t="s">
        <v>181</v>
      </c>
      <c r="C43" s="14" t="s">
        <v>9</v>
      </c>
      <c r="D43" s="71">
        <v>1068</v>
      </c>
      <c r="E43" s="72">
        <v>21.61</v>
      </c>
      <c r="F43" s="16">
        <f t="shared" si="0"/>
        <v>23079.48</v>
      </c>
      <c r="G43" s="52" t="s">
        <v>217</v>
      </c>
      <c r="H43" s="52"/>
      <c r="I43" s="7">
        <f t="shared" si="1"/>
        <v>40</v>
      </c>
      <c r="J43" s="8">
        <f t="shared" si="2"/>
        <v>923179.2</v>
      </c>
      <c r="K43" s="49"/>
      <c r="L43" s="49"/>
      <c r="M43" s="49"/>
      <c r="N43" s="49"/>
      <c r="O43" s="49"/>
      <c r="P43" s="49"/>
      <c r="Q43" s="49"/>
      <c r="R43" s="49"/>
      <c r="S43" s="49"/>
      <c r="T43" s="49"/>
      <c r="U43" s="49"/>
      <c r="V43" s="49"/>
      <c r="W43" s="49"/>
      <c r="X43" s="49"/>
      <c r="Y43" s="49"/>
      <c r="Z43" s="49"/>
      <c r="AA43" s="49"/>
      <c r="AB43" s="49"/>
    </row>
    <row r="44" spans="1:28" x14ac:dyDescent="0.3">
      <c r="A44" s="24">
        <v>39</v>
      </c>
      <c r="B44" s="14" t="s">
        <v>182</v>
      </c>
      <c r="C44" s="14" t="s">
        <v>9</v>
      </c>
      <c r="D44" s="71">
        <v>22211</v>
      </c>
      <c r="E44" s="72">
        <v>4.1399999999999997</v>
      </c>
      <c r="F44" s="16">
        <f t="shared" si="0"/>
        <v>91953.54</v>
      </c>
      <c r="G44" s="52" t="s">
        <v>217</v>
      </c>
      <c r="H44" s="52"/>
      <c r="I44" s="7">
        <f t="shared" si="1"/>
        <v>40</v>
      </c>
      <c r="J44" s="8">
        <f t="shared" si="2"/>
        <v>3678141.5999999996</v>
      </c>
      <c r="K44" s="49"/>
      <c r="L44" s="49"/>
      <c r="M44" s="49"/>
      <c r="N44" s="49"/>
      <c r="O44" s="49"/>
      <c r="P44" s="49"/>
      <c r="Q44" s="49"/>
      <c r="R44" s="49"/>
      <c r="S44" s="49"/>
      <c r="T44" s="49"/>
      <c r="U44" s="49"/>
      <c r="V44" s="49"/>
      <c r="W44" s="49"/>
      <c r="X44" s="49"/>
      <c r="Y44" s="49"/>
      <c r="Z44" s="49"/>
      <c r="AA44" s="49"/>
      <c r="AB44" s="49"/>
    </row>
    <row r="45" spans="1:28" ht="15" thickBot="1" x14ac:dyDescent="0.35">
      <c r="A45" s="25">
        <v>40</v>
      </c>
      <c r="B45" s="17" t="s">
        <v>183</v>
      </c>
      <c r="C45" s="17" t="s">
        <v>9</v>
      </c>
      <c r="D45" s="77">
        <v>2776</v>
      </c>
      <c r="E45" s="78">
        <v>5.47</v>
      </c>
      <c r="F45" s="19">
        <f t="shared" si="0"/>
        <v>15184.72</v>
      </c>
      <c r="G45" s="53" t="s">
        <v>217</v>
      </c>
      <c r="H45" s="53"/>
      <c r="I45" s="20">
        <f t="shared" si="1"/>
        <v>40</v>
      </c>
      <c r="J45" s="21">
        <f>F45*I45</f>
        <v>607388.79999999993</v>
      </c>
      <c r="K45" s="49"/>
      <c r="L45" s="49"/>
      <c r="M45" s="49"/>
      <c r="N45" s="49"/>
      <c r="O45" s="49"/>
      <c r="P45" s="49"/>
      <c r="Q45" s="49"/>
      <c r="R45" s="49"/>
      <c r="S45" s="49"/>
      <c r="T45" s="49"/>
      <c r="U45" s="49"/>
      <c r="V45" s="49"/>
      <c r="W45" s="49"/>
      <c r="X45" s="49"/>
      <c r="Y45" s="49"/>
      <c r="Z45" s="49"/>
      <c r="AA45" s="49"/>
      <c r="AB45" s="49"/>
    </row>
    <row r="46" spans="1:28" ht="15" thickBot="1" x14ac:dyDescent="0.35">
      <c r="B46" s="65" t="s">
        <v>12</v>
      </c>
      <c r="C46" s="66"/>
      <c r="D46" s="66"/>
      <c r="E46" s="66"/>
      <c r="F46" s="12">
        <f>SUM(F6:F45)</f>
        <v>2535150.040000001</v>
      </c>
      <c r="G46" s="64" t="s">
        <v>11</v>
      </c>
      <c r="H46" s="64"/>
      <c r="I46" s="64"/>
      <c r="J46" s="13">
        <f>SUM(J6:J45)</f>
        <v>92444941</v>
      </c>
      <c r="K46" s="49"/>
      <c r="L46" s="49"/>
      <c r="M46" s="49"/>
      <c r="N46" s="49"/>
      <c r="O46" s="49"/>
      <c r="P46" s="49"/>
      <c r="Q46" s="49"/>
      <c r="R46" s="49"/>
      <c r="S46" s="49"/>
      <c r="T46" s="49"/>
      <c r="U46" s="49"/>
      <c r="V46" s="49"/>
      <c r="W46" s="49"/>
      <c r="X46" s="49"/>
      <c r="Y46" s="49"/>
      <c r="Z46" s="49"/>
      <c r="AA46" s="49"/>
      <c r="AB46" s="49"/>
    </row>
    <row r="47" spans="1:28" ht="15" thickBot="1" x14ac:dyDescent="0.35">
      <c r="B47" s="2"/>
      <c r="C47" s="2"/>
      <c r="D47" s="2"/>
      <c r="E47" s="11"/>
      <c r="F47" s="2"/>
      <c r="G47" s="2"/>
      <c r="H47" s="2"/>
      <c r="I47" s="2"/>
      <c r="J47" s="2"/>
      <c r="K47" s="49"/>
      <c r="L47" s="49"/>
      <c r="M47" s="49"/>
      <c r="N47" s="49"/>
      <c r="O47" s="49"/>
      <c r="P47" s="49"/>
      <c r="Q47" s="49"/>
      <c r="R47" s="49"/>
      <c r="S47" s="49"/>
      <c r="T47" s="49"/>
      <c r="U47" s="49"/>
      <c r="V47" s="49"/>
      <c r="W47" s="49"/>
      <c r="X47" s="49"/>
      <c r="Y47" s="49"/>
      <c r="Z47" s="49"/>
      <c r="AA47" s="49"/>
      <c r="AB47" s="49"/>
    </row>
    <row r="48" spans="1:28" ht="15" thickBot="1" x14ac:dyDescent="0.35">
      <c r="B48" s="67" t="s">
        <v>14</v>
      </c>
      <c r="C48" s="67"/>
      <c r="D48" s="67"/>
      <c r="E48" s="23">
        <f>ROUND(J46/F46,2)</f>
        <v>36.47</v>
      </c>
      <c r="F48" s="2"/>
      <c r="G48" s="2"/>
      <c r="H48" s="2"/>
      <c r="I48" s="2" t="s">
        <v>184</v>
      </c>
      <c r="J48" s="2"/>
      <c r="K48" s="49"/>
      <c r="L48" s="49"/>
      <c r="M48" s="49"/>
      <c r="N48" s="49"/>
      <c r="O48" s="49"/>
      <c r="P48" s="49"/>
      <c r="Q48" s="49"/>
      <c r="R48" s="49"/>
      <c r="S48" s="49"/>
      <c r="T48" s="49"/>
      <c r="U48" s="49"/>
      <c r="V48" s="49"/>
      <c r="W48" s="49"/>
      <c r="X48" s="49"/>
      <c r="Y48" s="49"/>
      <c r="Z48" s="49"/>
      <c r="AA48" s="49"/>
      <c r="AB48" s="49"/>
    </row>
    <row r="49" spans="2:28" x14ac:dyDescent="0.3">
      <c r="B49" s="3" t="s">
        <v>13</v>
      </c>
      <c r="C49" s="2"/>
      <c r="D49" s="2"/>
      <c r="E49" s="11"/>
      <c r="F49" s="2"/>
      <c r="G49" s="2"/>
      <c r="H49" s="2"/>
      <c r="I49" s="2"/>
      <c r="J49" s="2"/>
      <c r="K49" s="49"/>
      <c r="L49" s="49"/>
      <c r="M49" s="49"/>
      <c r="N49" s="49"/>
      <c r="O49" s="49"/>
      <c r="P49" s="49"/>
      <c r="Q49" s="49"/>
      <c r="R49" s="49"/>
      <c r="S49" s="49"/>
      <c r="T49" s="49"/>
      <c r="U49" s="49"/>
      <c r="V49" s="49"/>
      <c r="W49" s="49"/>
      <c r="X49" s="49"/>
      <c r="Y49" s="49"/>
      <c r="Z49" s="49"/>
      <c r="AA49" s="49"/>
      <c r="AB49" s="49"/>
    </row>
    <row r="50" spans="2:28" x14ac:dyDescent="0.3">
      <c r="K50" s="49"/>
      <c r="L50" s="49"/>
      <c r="M50" s="49"/>
      <c r="N50" s="49"/>
      <c r="O50" s="49"/>
      <c r="P50" s="49"/>
      <c r="Q50" s="49"/>
      <c r="R50" s="49"/>
      <c r="S50" s="49"/>
      <c r="T50" s="49"/>
      <c r="U50" s="49"/>
      <c r="V50" s="49"/>
      <c r="W50" s="49"/>
      <c r="X50" s="49"/>
      <c r="Y50" s="49"/>
      <c r="Z50" s="49"/>
      <c r="AA50" s="49"/>
      <c r="AB50" s="49"/>
    </row>
    <row r="51" spans="2:28" ht="53.4" customHeight="1" x14ac:dyDescent="0.3">
      <c r="B51" s="60" t="s">
        <v>216</v>
      </c>
      <c r="C51" s="60"/>
      <c r="D51" s="60"/>
      <c r="E51" s="60"/>
      <c r="F51" s="60"/>
      <c r="G51" s="60"/>
      <c r="H51" s="60"/>
      <c r="I51" s="60"/>
      <c r="J51" s="60"/>
      <c r="K51" s="49"/>
      <c r="L51" s="49"/>
      <c r="M51" s="49"/>
      <c r="N51" s="49"/>
      <c r="O51" s="49"/>
      <c r="P51" s="49"/>
      <c r="Q51" s="49"/>
      <c r="R51" s="49"/>
      <c r="S51" s="49"/>
      <c r="T51" s="49"/>
      <c r="U51" s="49"/>
      <c r="V51" s="49"/>
      <c r="W51" s="49"/>
      <c r="X51" s="49"/>
      <c r="Y51" s="49"/>
      <c r="Z51" s="49"/>
      <c r="AA51" s="49"/>
      <c r="AB51" s="49"/>
    </row>
  </sheetData>
  <sheetProtection algorithmName="SHA-512" hashValue="L7/e27eJqyqdPvkIj+2jZ7aTYImu2mGtR9dFXQrKbZqiYa/T+SsIVuLxKX4wob1r6W+eHymHLQbOgzhZOi+F1A==" saltValue="H4Do1kga7aL9H2aQprU96Q==" spinCount="100000" sheet="1" objects="1" scenarios="1"/>
  <mergeCells count="7">
    <mergeCell ref="B51:J51"/>
    <mergeCell ref="A1:C1"/>
    <mergeCell ref="A2:J2"/>
    <mergeCell ref="P4:Q4"/>
    <mergeCell ref="B46:E46"/>
    <mergeCell ref="G46:I46"/>
    <mergeCell ref="B48:D48"/>
  </mergeCells>
  <dataValidations count="1">
    <dataValidation type="list" allowBlank="1" showInputMessage="1" showErrorMessage="1" sqref="G6:G45" xr:uid="{00000000-0002-0000-0900-000000000000}">
      <formula1>$P$6:$P$9</formula1>
    </dataValidation>
  </dataValidations>
  <pageMargins left="0.33" right="0.15748031496062992" top="0.31" bottom="0.74803149606299213" header="0.31496062992125984" footer="0.31496062992125984"/>
  <pageSetup paperSize="9"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29"/>
  <sheetViews>
    <sheetView zoomScale="85" zoomScaleNormal="85" zoomScaleSheetLayoutView="145" workbookViewId="0">
      <selection activeCell="B3" sqref="B3"/>
    </sheetView>
  </sheetViews>
  <sheetFormatPr defaultRowHeight="14.4" x14ac:dyDescent="0.3"/>
  <cols>
    <col min="1" max="1" width="4.33203125" customWidth="1"/>
    <col min="2" max="2" width="30.44140625" customWidth="1"/>
    <col min="3" max="3" width="3.6640625" bestFit="1" customWidth="1"/>
    <col min="4" max="4" width="9.88671875" customWidth="1"/>
    <col min="5" max="5" width="9.5546875" style="9" customWidth="1"/>
    <col min="6" max="6" width="10.88671875" customWidth="1"/>
    <col min="7" max="7" width="21.5546875" customWidth="1"/>
    <col min="8" max="8" width="57" customWidth="1"/>
    <col min="9" max="9" width="8.88671875" customWidth="1"/>
    <col min="10" max="10" width="11.77734375" bestFit="1" customWidth="1"/>
    <col min="15" max="15" width="8.88671875" hidden="1" customWidth="1"/>
    <col min="16" max="16" width="9.33203125" hidden="1" customWidth="1"/>
    <col min="17" max="17" width="8.88671875" hidden="1" customWidth="1"/>
    <col min="18" max="22" width="8.88671875" customWidth="1"/>
  </cols>
  <sheetData>
    <row r="1" spans="1:28" ht="45" customHeight="1" x14ac:dyDescent="0.3">
      <c r="A1" s="61" t="s">
        <v>30</v>
      </c>
      <c r="B1" s="61"/>
      <c r="C1" s="61"/>
      <c r="J1" s="59" t="s">
        <v>206</v>
      </c>
    </row>
    <row r="2" spans="1:28" ht="35.25" customHeight="1" x14ac:dyDescent="0.3">
      <c r="A2" s="68" t="s">
        <v>186</v>
      </c>
      <c r="B2" s="69"/>
      <c r="C2" s="69"/>
      <c r="D2" s="69"/>
      <c r="E2" s="69"/>
      <c r="F2" s="69"/>
      <c r="G2" s="69"/>
      <c r="H2" s="69"/>
      <c r="I2" s="69"/>
      <c r="J2" s="69"/>
      <c r="L2" s="49"/>
      <c r="M2" s="49"/>
      <c r="N2" s="49"/>
      <c r="O2" s="49"/>
      <c r="P2" s="49"/>
      <c r="Q2" s="49"/>
      <c r="R2" s="49"/>
      <c r="S2" s="49"/>
      <c r="T2" s="49"/>
      <c r="U2" s="49"/>
      <c r="V2" s="49"/>
      <c r="W2" s="49"/>
      <c r="X2" s="49"/>
      <c r="Y2" s="49"/>
      <c r="Z2" s="49"/>
    </row>
    <row r="3" spans="1:28" ht="15" thickBot="1" x14ac:dyDescent="0.35">
      <c r="L3" s="49"/>
      <c r="M3" s="49"/>
      <c r="N3" s="49"/>
      <c r="O3" s="49"/>
      <c r="P3" s="49"/>
      <c r="Q3" s="49"/>
      <c r="R3" s="49"/>
      <c r="S3" s="49"/>
      <c r="T3" s="49"/>
      <c r="U3" s="49"/>
      <c r="V3" s="49"/>
      <c r="W3" s="49"/>
      <c r="X3" s="49"/>
      <c r="Y3" s="49"/>
      <c r="Z3" s="49"/>
    </row>
    <row r="4" spans="1:28" ht="60" customHeight="1" thickBot="1" x14ac:dyDescent="0.35">
      <c r="A4" s="1" t="s">
        <v>0</v>
      </c>
      <c r="B4" s="4" t="s">
        <v>1</v>
      </c>
      <c r="C4" s="4" t="s">
        <v>2</v>
      </c>
      <c r="D4" s="4" t="s">
        <v>3</v>
      </c>
      <c r="E4" s="10" t="s">
        <v>34</v>
      </c>
      <c r="F4" s="4" t="s">
        <v>31</v>
      </c>
      <c r="G4" s="22" t="s">
        <v>35</v>
      </c>
      <c r="H4" s="54" t="s">
        <v>225</v>
      </c>
      <c r="I4" s="5" t="s">
        <v>32</v>
      </c>
      <c r="J4" s="6" t="s">
        <v>33</v>
      </c>
      <c r="K4" s="49"/>
      <c r="L4" s="49"/>
      <c r="M4" s="49"/>
      <c r="N4" s="49"/>
      <c r="O4" s="49"/>
      <c r="P4" s="62" t="s">
        <v>4</v>
      </c>
      <c r="Q4" s="63"/>
      <c r="R4" s="49"/>
      <c r="S4" s="49"/>
      <c r="T4" s="49"/>
      <c r="U4" s="49"/>
      <c r="V4" s="49"/>
      <c r="W4" s="49"/>
      <c r="X4" s="49"/>
      <c r="Y4" s="49"/>
      <c r="Z4" s="49"/>
      <c r="AA4" s="49"/>
      <c r="AB4" s="49"/>
    </row>
    <row r="5" spans="1:28" ht="15" thickBot="1" x14ac:dyDescent="0.35">
      <c r="A5" s="26">
        <v>0</v>
      </c>
      <c r="B5" s="27">
        <v>1</v>
      </c>
      <c r="C5" s="27">
        <v>2</v>
      </c>
      <c r="D5" s="27">
        <v>3</v>
      </c>
      <c r="E5" s="28">
        <v>4</v>
      </c>
      <c r="F5" s="27">
        <v>5</v>
      </c>
      <c r="G5" s="29">
        <v>6</v>
      </c>
      <c r="H5" s="29">
        <v>7</v>
      </c>
      <c r="I5" s="30">
        <v>8</v>
      </c>
      <c r="J5" s="31">
        <v>9</v>
      </c>
      <c r="K5" s="49"/>
      <c r="L5" s="49"/>
      <c r="M5" s="49"/>
      <c r="N5" s="49"/>
      <c r="O5" s="49"/>
      <c r="P5" s="58"/>
      <c r="Q5" s="58"/>
      <c r="R5" s="49"/>
      <c r="S5" s="49"/>
      <c r="T5" s="49"/>
      <c r="U5" s="49"/>
      <c r="V5" s="49"/>
      <c r="W5" s="49"/>
      <c r="X5" s="49"/>
      <c r="Y5" s="49"/>
      <c r="Z5" s="49"/>
      <c r="AA5" s="49"/>
      <c r="AB5" s="49"/>
    </row>
    <row r="6" spans="1:28" x14ac:dyDescent="0.3">
      <c r="A6" s="41">
        <v>1</v>
      </c>
      <c r="B6" s="33" t="s">
        <v>187</v>
      </c>
      <c r="C6" s="33" t="s">
        <v>9</v>
      </c>
      <c r="D6" s="74">
        <v>1867</v>
      </c>
      <c r="E6" s="75">
        <v>16.23</v>
      </c>
      <c r="F6" s="35">
        <f t="shared" ref="F6:F22" si="0">D6*E6</f>
        <v>30301.41</v>
      </c>
      <c r="G6" s="51" t="s">
        <v>217</v>
      </c>
      <c r="H6" s="55" t="s">
        <v>221</v>
      </c>
      <c r="I6" s="36">
        <f t="shared" ref="I6:I22" si="1">IF(G6="Producător",40,IF(G6="Producător-ofertant",25,IF(G6="Producător-intermediar-ofertant",10,IF(G6="Peste 3 operatori ec.",0))))</f>
        <v>40</v>
      </c>
      <c r="J6" s="37">
        <f t="shared" ref="J6:J21" si="2">F6*I6</f>
        <v>1212056.3999999999</v>
      </c>
      <c r="K6" s="49"/>
      <c r="L6" s="49"/>
      <c r="M6" s="49"/>
      <c r="N6" s="49"/>
      <c r="O6" s="49"/>
      <c r="P6" s="49" t="s">
        <v>217</v>
      </c>
      <c r="Q6" s="49" t="s">
        <v>5</v>
      </c>
      <c r="R6" s="49"/>
      <c r="S6" s="49"/>
      <c r="T6" s="49"/>
      <c r="U6" s="49"/>
      <c r="V6" s="49"/>
      <c r="W6" s="49"/>
      <c r="X6" s="49"/>
      <c r="Y6" s="49"/>
      <c r="Z6" s="49"/>
      <c r="AA6" s="49"/>
      <c r="AB6" s="49"/>
    </row>
    <row r="7" spans="1:28" x14ac:dyDescent="0.3">
      <c r="A7" s="24">
        <v>2</v>
      </c>
      <c r="B7" s="14" t="s">
        <v>188</v>
      </c>
      <c r="C7" s="14" t="s">
        <v>9</v>
      </c>
      <c r="D7" s="71">
        <v>1400</v>
      </c>
      <c r="E7" s="72">
        <v>41.54</v>
      </c>
      <c r="F7" s="16">
        <f t="shared" si="0"/>
        <v>58156</v>
      </c>
      <c r="G7" s="52" t="s">
        <v>217</v>
      </c>
      <c r="H7" s="56" t="s">
        <v>228</v>
      </c>
      <c r="I7" s="7">
        <f t="shared" si="1"/>
        <v>40</v>
      </c>
      <c r="J7" s="8">
        <f t="shared" si="2"/>
        <v>2326240</v>
      </c>
      <c r="K7" s="49"/>
      <c r="L7" s="49"/>
      <c r="M7" s="49"/>
      <c r="N7" s="49"/>
      <c r="O7" s="49"/>
      <c r="P7" s="49" t="s">
        <v>218</v>
      </c>
      <c r="Q7" s="49" t="s">
        <v>6</v>
      </c>
      <c r="R7" s="49"/>
      <c r="S7" s="49"/>
      <c r="T7" s="49"/>
      <c r="U7" s="49"/>
      <c r="V7" s="49"/>
      <c r="W7" s="49"/>
      <c r="X7" s="49"/>
      <c r="Y7" s="49"/>
      <c r="Z7" s="49"/>
      <c r="AA7" s="49"/>
      <c r="AB7" s="49"/>
    </row>
    <row r="8" spans="1:28" x14ac:dyDescent="0.3">
      <c r="A8" s="24">
        <v>3</v>
      </c>
      <c r="B8" s="14" t="s">
        <v>189</v>
      </c>
      <c r="C8" s="14" t="s">
        <v>9</v>
      </c>
      <c r="D8" s="71">
        <v>1867</v>
      </c>
      <c r="E8" s="72">
        <v>27.47</v>
      </c>
      <c r="F8" s="16">
        <f t="shared" si="0"/>
        <v>51286.49</v>
      </c>
      <c r="G8" s="52" t="s">
        <v>218</v>
      </c>
      <c r="H8" s="56" t="s">
        <v>222</v>
      </c>
      <c r="I8" s="7">
        <f t="shared" si="1"/>
        <v>25</v>
      </c>
      <c r="J8" s="8">
        <f t="shared" si="2"/>
        <v>1282162.25</v>
      </c>
      <c r="K8" s="49"/>
      <c r="L8" s="49"/>
      <c r="M8" s="49"/>
      <c r="N8" s="49"/>
      <c r="O8" s="49"/>
      <c r="P8" s="49" t="s">
        <v>219</v>
      </c>
      <c r="Q8" s="49" t="s">
        <v>7</v>
      </c>
      <c r="R8" s="49"/>
      <c r="S8" s="49"/>
      <c r="T8" s="49"/>
      <c r="U8" s="49"/>
      <c r="V8" s="49"/>
      <c r="W8" s="49"/>
      <c r="X8" s="49"/>
      <c r="Y8" s="49"/>
      <c r="Z8" s="49"/>
      <c r="AA8" s="49"/>
      <c r="AB8" s="49"/>
    </row>
    <row r="9" spans="1:28" x14ac:dyDescent="0.3">
      <c r="A9" s="24">
        <v>4</v>
      </c>
      <c r="B9" s="14" t="s">
        <v>190</v>
      </c>
      <c r="C9" s="14" t="s">
        <v>9</v>
      </c>
      <c r="D9" s="71">
        <v>934</v>
      </c>
      <c r="E9" s="72">
        <v>13.79</v>
      </c>
      <c r="F9" s="16">
        <f t="shared" si="0"/>
        <v>12879.859999999999</v>
      </c>
      <c r="G9" s="52" t="s">
        <v>218</v>
      </c>
      <c r="H9" s="56" t="s">
        <v>223</v>
      </c>
      <c r="I9" s="7">
        <f t="shared" si="1"/>
        <v>25</v>
      </c>
      <c r="J9" s="8">
        <f t="shared" si="2"/>
        <v>321996.49999999994</v>
      </c>
      <c r="K9" s="49"/>
      <c r="L9" s="49"/>
      <c r="M9" s="49"/>
      <c r="N9" s="49"/>
      <c r="O9" s="49"/>
      <c r="P9" s="49" t="s">
        <v>220</v>
      </c>
      <c r="Q9" s="49" t="s">
        <v>8</v>
      </c>
      <c r="R9" s="49"/>
      <c r="S9" s="49"/>
      <c r="T9" s="49"/>
      <c r="U9" s="49"/>
      <c r="V9" s="49"/>
      <c r="W9" s="49"/>
      <c r="X9" s="49"/>
      <c r="Y9" s="49"/>
      <c r="Z9" s="49"/>
      <c r="AA9" s="49"/>
      <c r="AB9" s="49"/>
    </row>
    <row r="10" spans="1:28" x14ac:dyDescent="0.3">
      <c r="A10" s="24">
        <v>5</v>
      </c>
      <c r="B10" s="14" t="s">
        <v>191</v>
      </c>
      <c r="C10" s="14" t="s">
        <v>9</v>
      </c>
      <c r="D10" s="71">
        <v>1400</v>
      </c>
      <c r="E10" s="72">
        <v>30.69</v>
      </c>
      <c r="F10" s="16">
        <f t="shared" si="0"/>
        <v>42966</v>
      </c>
      <c r="G10" s="52" t="s">
        <v>219</v>
      </c>
      <c r="H10" s="56" t="s">
        <v>224</v>
      </c>
      <c r="I10" s="7">
        <f t="shared" si="1"/>
        <v>10</v>
      </c>
      <c r="J10" s="8">
        <f t="shared" si="2"/>
        <v>429660</v>
      </c>
      <c r="K10" s="49"/>
      <c r="L10" s="49"/>
      <c r="M10" s="49"/>
      <c r="N10" s="49"/>
      <c r="O10" s="49"/>
      <c r="P10" s="49"/>
      <c r="R10" s="49"/>
      <c r="S10" s="49"/>
      <c r="T10" s="49"/>
      <c r="U10" s="49"/>
      <c r="V10" s="49"/>
      <c r="W10" s="49"/>
      <c r="X10" s="49"/>
      <c r="Y10" s="49"/>
      <c r="Z10" s="49"/>
      <c r="AA10" s="49"/>
      <c r="AB10" s="49"/>
    </row>
    <row r="11" spans="1:28" x14ac:dyDescent="0.3">
      <c r="A11" s="24">
        <v>6</v>
      </c>
      <c r="B11" s="14" t="s">
        <v>192</v>
      </c>
      <c r="C11" s="14" t="s">
        <v>9</v>
      </c>
      <c r="D11" s="71">
        <v>934</v>
      </c>
      <c r="E11" s="72">
        <v>12.89</v>
      </c>
      <c r="F11" s="16">
        <f t="shared" si="0"/>
        <v>12039.26</v>
      </c>
      <c r="G11" s="52" t="s">
        <v>219</v>
      </c>
      <c r="H11" s="56" t="s">
        <v>226</v>
      </c>
      <c r="I11" s="7">
        <f t="shared" si="1"/>
        <v>10</v>
      </c>
      <c r="J11" s="8">
        <f t="shared" si="2"/>
        <v>120392.6</v>
      </c>
      <c r="K11" s="49"/>
      <c r="L11" s="49"/>
      <c r="M11" s="49"/>
      <c r="N11" s="49"/>
      <c r="O11" s="49"/>
      <c r="P11" s="49"/>
      <c r="Q11" s="49"/>
      <c r="R11" s="49"/>
      <c r="S11" s="49"/>
      <c r="T11" s="49"/>
      <c r="U11" s="49"/>
      <c r="V11" s="49"/>
      <c r="W11" s="49"/>
      <c r="X11" s="49"/>
      <c r="Y11" s="49"/>
      <c r="Z11" s="49"/>
      <c r="AA11" s="49"/>
      <c r="AB11" s="49"/>
    </row>
    <row r="12" spans="1:28" x14ac:dyDescent="0.3">
      <c r="A12" s="24">
        <v>7</v>
      </c>
      <c r="B12" s="14" t="s">
        <v>193</v>
      </c>
      <c r="C12" s="14" t="s">
        <v>9</v>
      </c>
      <c r="D12" s="71">
        <v>934</v>
      </c>
      <c r="E12" s="72">
        <v>12.89</v>
      </c>
      <c r="F12" s="16">
        <f t="shared" si="0"/>
        <v>12039.26</v>
      </c>
      <c r="G12" s="52" t="s">
        <v>220</v>
      </c>
      <c r="H12" s="52"/>
      <c r="I12" s="7">
        <f t="shared" si="1"/>
        <v>0</v>
      </c>
      <c r="J12" s="8">
        <f t="shared" si="2"/>
        <v>0</v>
      </c>
      <c r="K12" s="49"/>
      <c r="L12" s="49"/>
      <c r="M12" s="49"/>
      <c r="N12" s="49"/>
      <c r="O12" s="49"/>
      <c r="P12" s="49"/>
      <c r="Q12" s="49"/>
      <c r="R12" s="49"/>
      <c r="S12" s="49"/>
      <c r="T12" s="49"/>
      <c r="U12" s="49"/>
      <c r="V12" s="49"/>
      <c r="W12" s="49"/>
      <c r="X12" s="49"/>
      <c r="Y12" s="49"/>
      <c r="Z12" s="49"/>
      <c r="AA12" s="49"/>
      <c r="AB12" s="49"/>
    </row>
    <row r="13" spans="1:28" x14ac:dyDescent="0.3">
      <c r="A13" s="24">
        <v>8</v>
      </c>
      <c r="B13" s="14" t="s">
        <v>194</v>
      </c>
      <c r="C13" s="14" t="s">
        <v>9</v>
      </c>
      <c r="D13" s="71">
        <v>2207</v>
      </c>
      <c r="E13" s="72">
        <v>48.68</v>
      </c>
      <c r="F13" s="16">
        <f t="shared" si="0"/>
        <v>107436.76</v>
      </c>
      <c r="G13" s="52" t="s">
        <v>217</v>
      </c>
      <c r="H13" s="52"/>
      <c r="I13" s="7">
        <f t="shared" si="1"/>
        <v>40</v>
      </c>
      <c r="J13" s="8">
        <f t="shared" si="2"/>
        <v>4297470.3999999994</v>
      </c>
      <c r="K13" s="49"/>
      <c r="L13" s="49"/>
      <c r="M13" s="49"/>
      <c r="N13" s="49"/>
      <c r="O13" s="49"/>
      <c r="P13" s="49"/>
      <c r="Q13" s="49"/>
      <c r="R13" s="49"/>
      <c r="S13" s="49"/>
      <c r="T13" s="49"/>
      <c r="U13" s="49"/>
      <c r="V13" s="49"/>
      <c r="W13" s="49"/>
      <c r="X13" s="49"/>
      <c r="Y13" s="49"/>
      <c r="Z13" s="49"/>
      <c r="AA13" s="49"/>
      <c r="AB13" s="49"/>
    </row>
    <row r="14" spans="1:28" x14ac:dyDescent="0.3">
      <c r="A14" s="24">
        <v>9</v>
      </c>
      <c r="B14" s="14" t="s">
        <v>195</v>
      </c>
      <c r="C14" s="14" t="s">
        <v>9</v>
      </c>
      <c r="D14" s="71">
        <v>4231</v>
      </c>
      <c r="E14" s="72">
        <v>16.87</v>
      </c>
      <c r="F14" s="16">
        <f t="shared" si="0"/>
        <v>71376.97</v>
      </c>
      <c r="G14" s="52" t="s">
        <v>217</v>
      </c>
      <c r="H14" s="52"/>
      <c r="I14" s="7">
        <f t="shared" si="1"/>
        <v>40</v>
      </c>
      <c r="J14" s="8">
        <f t="shared" si="2"/>
        <v>2855078.8</v>
      </c>
      <c r="K14" s="49"/>
      <c r="L14" s="49"/>
      <c r="M14" s="49"/>
      <c r="N14" s="49"/>
      <c r="O14" s="49"/>
      <c r="P14" s="49"/>
      <c r="Q14" s="49"/>
      <c r="R14" s="49"/>
      <c r="S14" s="49"/>
      <c r="T14" s="49"/>
      <c r="U14" s="49"/>
      <c r="V14" s="49"/>
      <c r="W14" s="49"/>
      <c r="X14" s="49"/>
      <c r="Y14" s="49"/>
      <c r="Z14" s="49"/>
      <c r="AA14" s="49"/>
      <c r="AB14" s="49"/>
    </row>
    <row r="15" spans="1:28" x14ac:dyDescent="0.3">
      <c r="A15" s="24">
        <v>10</v>
      </c>
      <c r="B15" s="14" t="s">
        <v>196</v>
      </c>
      <c r="C15" s="14" t="s">
        <v>9</v>
      </c>
      <c r="D15" s="71">
        <v>2146</v>
      </c>
      <c r="E15" s="72">
        <v>21.03</v>
      </c>
      <c r="F15" s="16">
        <f t="shared" si="0"/>
        <v>45130.380000000005</v>
      </c>
      <c r="G15" s="52" t="s">
        <v>217</v>
      </c>
      <c r="H15" s="52"/>
      <c r="I15" s="7">
        <f t="shared" si="1"/>
        <v>40</v>
      </c>
      <c r="J15" s="8">
        <f t="shared" si="2"/>
        <v>1805215.2000000002</v>
      </c>
      <c r="K15" s="49"/>
      <c r="L15" s="49"/>
      <c r="M15" s="49"/>
      <c r="N15" s="49"/>
      <c r="O15" s="49"/>
      <c r="P15" s="49"/>
      <c r="Q15" s="49"/>
      <c r="R15" s="49"/>
      <c r="S15" s="49"/>
      <c r="T15" s="49"/>
      <c r="U15" s="49"/>
      <c r="V15" s="49"/>
      <c r="W15" s="49"/>
      <c r="X15" s="49"/>
      <c r="Y15" s="49"/>
      <c r="Z15" s="49"/>
      <c r="AA15" s="49"/>
      <c r="AB15" s="49"/>
    </row>
    <row r="16" spans="1:28" x14ac:dyDescent="0.3">
      <c r="A16" s="24">
        <v>11</v>
      </c>
      <c r="B16" s="14" t="s">
        <v>197</v>
      </c>
      <c r="C16" s="14" t="s">
        <v>9</v>
      </c>
      <c r="D16" s="71">
        <v>1073</v>
      </c>
      <c r="E16" s="72">
        <v>20.46</v>
      </c>
      <c r="F16" s="16">
        <f t="shared" si="0"/>
        <v>21953.58</v>
      </c>
      <c r="G16" s="52" t="s">
        <v>217</v>
      </c>
      <c r="H16" s="52"/>
      <c r="I16" s="7">
        <f t="shared" si="1"/>
        <v>40</v>
      </c>
      <c r="J16" s="8">
        <f t="shared" si="2"/>
        <v>878143.20000000007</v>
      </c>
      <c r="K16" s="49"/>
      <c r="L16" s="49"/>
      <c r="M16" s="49"/>
      <c r="N16" s="49"/>
      <c r="O16" s="49"/>
      <c r="P16" s="49"/>
      <c r="Q16" s="49"/>
      <c r="R16" s="49"/>
      <c r="S16" s="49"/>
      <c r="T16" s="49"/>
      <c r="U16" s="49"/>
      <c r="V16" s="49"/>
      <c r="W16" s="49"/>
      <c r="X16" s="49"/>
      <c r="Y16" s="49"/>
      <c r="Z16" s="49"/>
      <c r="AA16" s="49"/>
      <c r="AB16" s="49"/>
    </row>
    <row r="17" spans="1:28" x14ac:dyDescent="0.3">
      <c r="A17" s="24">
        <v>12</v>
      </c>
      <c r="B17" s="14" t="s">
        <v>198</v>
      </c>
      <c r="C17" s="14" t="s">
        <v>9</v>
      </c>
      <c r="D17" s="71">
        <v>1073</v>
      </c>
      <c r="E17" s="72">
        <v>18.64</v>
      </c>
      <c r="F17" s="16">
        <f t="shared" si="0"/>
        <v>20000.72</v>
      </c>
      <c r="G17" s="52" t="s">
        <v>217</v>
      </c>
      <c r="H17" s="52"/>
      <c r="I17" s="7">
        <f t="shared" si="1"/>
        <v>40</v>
      </c>
      <c r="J17" s="8">
        <f t="shared" si="2"/>
        <v>800028.8</v>
      </c>
      <c r="K17" s="49"/>
      <c r="L17" s="49"/>
      <c r="M17" s="49"/>
      <c r="N17" s="49"/>
      <c r="O17" s="49"/>
      <c r="P17" s="49"/>
      <c r="Q17" s="49"/>
      <c r="R17" s="49"/>
      <c r="S17" s="49"/>
      <c r="T17" s="49"/>
      <c r="U17" s="49"/>
      <c r="V17" s="49"/>
      <c r="W17" s="49"/>
      <c r="X17" s="49"/>
      <c r="Y17" s="49"/>
      <c r="Z17" s="49"/>
      <c r="AA17" s="49"/>
      <c r="AB17" s="49"/>
    </row>
    <row r="18" spans="1:28" x14ac:dyDescent="0.3">
      <c r="A18" s="24">
        <v>13</v>
      </c>
      <c r="B18" s="14" t="s">
        <v>199</v>
      </c>
      <c r="C18" s="14" t="s">
        <v>9</v>
      </c>
      <c r="D18" s="71">
        <v>864</v>
      </c>
      <c r="E18" s="72">
        <v>31.94</v>
      </c>
      <c r="F18" s="16">
        <f t="shared" si="0"/>
        <v>27596.16</v>
      </c>
      <c r="G18" s="52" t="s">
        <v>217</v>
      </c>
      <c r="H18" s="52"/>
      <c r="I18" s="7">
        <f t="shared" si="1"/>
        <v>40</v>
      </c>
      <c r="J18" s="8">
        <f t="shared" si="2"/>
        <v>1103846.3999999999</v>
      </c>
      <c r="K18" s="49"/>
      <c r="L18" s="49"/>
      <c r="M18" s="49"/>
      <c r="N18" s="49"/>
      <c r="O18" s="49"/>
      <c r="P18" s="49"/>
      <c r="Q18" s="49"/>
      <c r="R18" s="49"/>
      <c r="S18" s="49"/>
      <c r="T18" s="49"/>
      <c r="U18" s="49"/>
      <c r="V18" s="49"/>
      <c r="W18" s="49"/>
      <c r="X18" s="49"/>
      <c r="Y18" s="49"/>
      <c r="Z18" s="49"/>
      <c r="AA18" s="49"/>
      <c r="AB18" s="49"/>
    </row>
    <row r="19" spans="1:28" x14ac:dyDescent="0.3">
      <c r="A19" s="24">
        <v>14</v>
      </c>
      <c r="B19" s="14" t="s">
        <v>200</v>
      </c>
      <c r="C19" s="14" t="s">
        <v>9</v>
      </c>
      <c r="D19" s="71">
        <v>4319</v>
      </c>
      <c r="E19" s="72">
        <v>27.53</v>
      </c>
      <c r="F19" s="16">
        <f t="shared" si="0"/>
        <v>118902.07</v>
      </c>
      <c r="G19" s="52" t="s">
        <v>217</v>
      </c>
      <c r="H19" s="52"/>
      <c r="I19" s="7">
        <f t="shared" si="1"/>
        <v>40</v>
      </c>
      <c r="J19" s="8">
        <f t="shared" si="2"/>
        <v>4756082.8000000007</v>
      </c>
      <c r="K19" s="49"/>
      <c r="L19" s="49"/>
      <c r="M19" s="49"/>
      <c r="N19" s="49"/>
      <c r="O19" s="49"/>
      <c r="P19" s="49"/>
      <c r="Q19" s="49"/>
      <c r="R19" s="49"/>
      <c r="S19" s="49"/>
      <c r="T19" s="49"/>
      <c r="U19" s="49"/>
      <c r="V19" s="49"/>
      <c r="W19" s="49"/>
      <c r="X19" s="49"/>
      <c r="Y19" s="49"/>
      <c r="Z19" s="49"/>
      <c r="AA19" s="49"/>
      <c r="AB19" s="49"/>
    </row>
    <row r="20" spans="1:28" x14ac:dyDescent="0.3">
      <c r="A20" s="24">
        <v>15</v>
      </c>
      <c r="B20" s="14" t="s">
        <v>201</v>
      </c>
      <c r="C20" s="14" t="s">
        <v>9</v>
      </c>
      <c r="D20" s="71">
        <v>864</v>
      </c>
      <c r="E20" s="72">
        <v>44.21</v>
      </c>
      <c r="F20" s="16">
        <f t="shared" si="0"/>
        <v>38197.440000000002</v>
      </c>
      <c r="G20" s="52" t="s">
        <v>217</v>
      </c>
      <c r="H20" s="52"/>
      <c r="I20" s="7">
        <f t="shared" si="1"/>
        <v>40</v>
      </c>
      <c r="J20" s="8">
        <f t="shared" si="2"/>
        <v>1527897.6</v>
      </c>
      <c r="K20" s="49"/>
      <c r="L20" s="49"/>
      <c r="M20" s="49"/>
      <c r="N20" s="49"/>
      <c r="O20" s="49"/>
      <c r="P20" s="49"/>
      <c r="Q20" s="49"/>
      <c r="R20" s="49"/>
      <c r="S20" s="49"/>
      <c r="T20" s="49"/>
      <c r="U20" s="49"/>
      <c r="V20" s="49"/>
      <c r="W20" s="49"/>
      <c r="X20" s="49"/>
      <c r="Y20" s="49"/>
      <c r="Z20" s="49"/>
      <c r="AA20" s="49"/>
      <c r="AB20" s="49"/>
    </row>
    <row r="21" spans="1:28" x14ac:dyDescent="0.3">
      <c r="A21" s="24">
        <v>16</v>
      </c>
      <c r="B21" s="14" t="s">
        <v>202</v>
      </c>
      <c r="C21" s="14" t="s">
        <v>9</v>
      </c>
      <c r="D21" s="71">
        <v>2591</v>
      </c>
      <c r="E21" s="72">
        <v>27.85</v>
      </c>
      <c r="F21" s="16">
        <f t="shared" si="0"/>
        <v>72159.350000000006</v>
      </c>
      <c r="G21" s="52" t="s">
        <v>217</v>
      </c>
      <c r="H21" s="52"/>
      <c r="I21" s="7">
        <f t="shared" si="1"/>
        <v>40</v>
      </c>
      <c r="J21" s="8">
        <f t="shared" si="2"/>
        <v>2886374</v>
      </c>
      <c r="K21" s="49"/>
      <c r="L21" s="49"/>
      <c r="M21" s="49"/>
      <c r="N21" s="49"/>
      <c r="O21" s="49"/>
      <c r="P21" s="49"/>
      <c r="Q21" s="49"/>
      <c r="R21" s="49"/>
      <c r="S21" s="49"/>
      <c r="T21" s="49"/>
      <c r="U21" s="49"/>
      <c r="V21" s="49"/>
      <c r="W21" s="49"/>
      <c r="X21" s="49"/>
      <c r="Y21" s="49"/>
      <c r="Z21" s="49"/>
      <c r="AA21" s="49"/>
      <c r="AB21" s="49"/>
    </row>
    <row r="22" spans="1:28" x14ac:dyDescent="0.3">
      <c r="A22" s="24">
        <v>17</v>
      </c>
      <c r="B22" s="14" t="s">
        <v>203</v>
      </c>
      <c r="C22" s="14" t="s">
        <v>9</v>
      </c>
      <c r="D22" s="71">
        <v>4319</v>
      </c>
      <c r="E22" s="72">
        <v>32.19</v>
      </c>
      <c r="F22" s="16">
        <f t="shared" si="0"/>
        <v>139028.60999999999</v>
      </c>
      <c r="G22" s="52" t="s">
        <v>217</v>
      </c>
      <c r="H22" s="52"/>
      <c r="I22" s="7">
        <f t="shared" si="1"/>
        <v>40</v>
      </c>
      <c r="J22" s="8">
        <f>F22*I22</f>
        <v>5561144.3999999994</v>
      </c>
      <c r="K22" s="49"/>
      <c r="L22" s="49"/>
      <c r="M22" s="49"/>
      <c r="N22" s="49"/>
      <c r="O22" s="49"/>
      <c r="P22" s="49"/>
      <c r="Q22" s="49"/>
      <c r="R22" s="49"/>
      <c r="S22" s="49"/>
      <c r="T22" s="49"/>
      <c r="U22" s="49"/>
      <c r="V22" s="49"/>
      <c r="W22" s="49"/>
      <c r="X22" s="49"/>
      <c r="Y22" s="49"/>
      <c r="Z22" s="49"/>
      <c r="AA22" s="49"/>
      <c r="AB22" s="49"/>
    </row>
    <row r="23" spans="1:28" ht="15" thickBot="1" x14ac:dyDescent="0.35">
      <c r="A23" s="25">
        <v>18</v>
      </c>
      <c r="B23" s="17" t="s">
        <v>204</v>
      </c>
      <c r="C23" s="17" t="s">
        <v>9</v>
      </c>
      <c r="D23" s="77">
        <v>4319</v>
      </c>
      <c r="E23" s="78">
        <v>27.85</v>
      </c>
      <c r="F23" s="19">
        <f>D23*E23</f>
        <v>120284.15000000001</v>
      </c>
      <c r="G23" s="53" t="s">
        <v>217</v>
      </c>
      <c r="H23" s="53"/>
      <c r="I23" s="20">
        <f>IF(G23="Producător",40,IF(G23="Producător-ofertant",25,IF(G23="Producător-intermediar-ofertant",10,IF(G23="Peste 3 operatori ec.",0))))</f>
        <v>40</v>
      </c>
      <c r="J23" s="21">
        <f>F23*I23</f>
        <v>4811366</v>
      </c>
      <c r="K23" s="49"/>
      <c r="L23" s="49"/>
      <c r="M23" s="49"/>
      <c r="N23" s="49"/>
      <c r="O23" s="49"/>
      <c r="P23" s="49"/>
      <c r="Q23" s="49"/>
      <c r="R23" s="49"/>
      <c r="S23" s="49"/>
      <c r="T23" s="49"/>
      <c r="U23" s="49"/>
      <c r="V23" s="49"/>
      <c r="W23" s="49"/>
      <c r="X23" s="49"/>
      <c r="Y23" s="49"/>
      <c r="Z23" s="49"/>
      <c r="AA23" s="49"/>
      <c r="AB23" s="49"/>
    </row>
    <row r="24" spans="1:28" ht="15" thickBot="1" x14ac:dyDescent="0.35">
      <c r="B24" s="65" t="s">
        <v>12</v>
      </c>
      <c r="C24" s="66"/>
      <c r="D24" s="66"/>
      <c r="E24" s="66"/>
      <c r="F24" s="12">
        <f>SUM(F6:F23)</f>
        <v>1001734.4700000001</v>
      </c>
      <c r="G24" s="64" t="s">
        <v>11</v>
      </c>
      <c r="H24" s="64"/>
      <c r="I24" s="64"/>
      <c r="J24" s="13">
        <f>SUM(J6:J23)</f>
        <v>36975155.349999994</v>
      </c>
      <c r="K24" s="49"/>
      <c r="L24" s="49"/>
      <c r="M24" s="49"/>
      <c r="N24" s="49"/>
      <c r="O24" s="49"/>
      <c r="P24" s="49"/>
      <c r="Q24" s="49"/>
      <c r="R24" s="49"/>
      <c r="S24" s="49"/>
      <c r="T24" s="49"/>
      <c r="U24" s="49"/>
      <c r="V24" s="49"/>
      <c r="W24" s="49"/>
      <c r="X24" s="49"/>
      <c r="Y24" s="49"/>
      <c r="Z24" s="49"/>
      <c r="AA24" s="49"/>
      <c r="AB24" s="49"/>
    </row>
    <row r="25" spans="1:28" ht="15" thickBot="1" x14ac:dyDescent="0.35">
      <c r="B25" s="2"/>
      <c r="C25" s="2"/>
      <c r="D25" s="2"/>
      <c r="E25" s="11"/>
      <c r="F25" s="2"/>
      <c r="G25" s="2"/>
      <c r="H25" s="2"/>
      <c r="I25" s="2"/>
      <c r="J25" s="2"/>
      <c r="K25" s="49"/>
      <c r="L25" s="49"/>
      <c r="M25" s="49"/>
      <c r="N25" s="49"/>
      <c r="O25" s="49"/>
      <c r="P25" s="49"/>
      <c r="Q25" s="49"/>
      <c r="R25" s="49"/>
      <c r="S25" s="49"/>
      <c r="T25" s="49"/>
      <c r="U25" s="49"/>
      <c r="V25" s="49"/>
      <c r="W25" s="49"/>
      <c r="X25" s="49"/>
      <c r="Y25" s="49"/>
      <c r="Z25" s="49"/>
      <c r="AA25" s="49"/>
      <c r="AB25" s="49"/>
    </row>
    <row r="26" spans="1:28" ht="15" thickBot="1" x14ac:dyDescent="0.35">
      <c r="B26" s="67" t="s">
        <v>14</v>
      </c>
      <c r="C26" s="67"/>
      <c r="D26" s="67"/>
      <c r="E26" s="23">
        <f>ROUND(J24/F24,2)</f>
        <v>36.909999999999997</v>
      </c>
      <c r="F26" s="2"/>
      <c r="G26" s="2"/>
      <c r="H26" s="2"/>
      <c r="I26" s="2" t="s">
        <v>184</v>
      </c>
      <c r="J26" s="2"/>
      <c r="K26" s="49"/>
      <c r="L26" s="49"/>
      <c r="M26" s="49"/>
      <c r="N26" s="49"/>
      <c r="O26" s="49"/>
      <c r="P26" s="49"/>
      <c r="Q26" s="49"/>
      <c r="R26" s="49"/>
      <c r="S26" s="49"/>
      <c r="T26" s="49"/>
      <c r="U26" s="49"/>
      <c r="V26" s="49"/>
      <c r="W26" s="49"/>
      <c r="X26" s="49"/>
      <c r="Y26" s="49"/>
      <c r="Z26" s="49"/>
      <c r="AA26" s="49"/>
      <c r="AB26" s="49"/>
    </row>
    <row r="27" spans="1:28" x14ac:dyDescent="0.3">
      <c r="B27" s="3" t="s">
        <v>13</v>
      </c>
      <c r="C27" s="2"/>
      <c r="D27" s="2"/>
      <c r="E27" s="11"/>
      <c r="F27" s="2"/>
      <c r="G27" s="2"/>
      <c r="H27" s="2"/>
      <c r="I27" s="2"/>
      <c r="J27" s="2"/>
      <c r="K27" s="49"/>
      <c r="L27" s="49"/>
      <c r="M27" s="49"/>
      <c r="N27" s="49"/>
      <c r="O27" s="49"/>
      <c r="P27" s="49"/>
      <c r="Q27" s="49"/>
      <c r="R27" s="49"/>
      <c r="S27" s="49"/>
      <c r="T27" s="49"/>
      <c r="U27" s="49"/>
      <c r="V27" s="49"/>
      <c r="W27" s="49"/>
      <c r="X27" s="49"/>
      <c r="Y27" s="49"/>
      <c r="Z27" s="49"/>
      <c r="AA27" s="49"/>
      <c r="AB27" s="49"/>
    </row>
    <row r="28" spans="1:28" x14ac:dyDescent="0.3">
      <c r="K28" s="49"/>
      <c r="L28" s="49"/>
      <c r="M28" s="49"/>
      <c r="N28" s="49"/>
      <c r="O28" s="49"/>
      <c r="P28" s="49"/>
      <c r="Q28" s="49"/>
      <c r="R28" s="49"/>
      <c r="S28" s="49"/>
      <c r="T28" s="49"/>
      <c r="U28" s="49"/>
      <c r="V28" s="49"/>
      <c r="W28" s="49"/>
      <c r="X28" s="49"/>
      <c r="Y28" s="49"/>
      <c r="Z28" s="49"/>
      <c r="AA28" s="49"/>
      <c r="AB28" s="49"/>
    </row>
    <row r="29" spans="1:28" ht="53.4" customHeight="1" x14ac:dyDescent="0.3">
      <c r="B29" s="60" t="s">
        <v>216</v>
      </c>
      <c r="C29" s="60"/>
      <c r="D29" s="60"/>
      <c r="E29" s="60"/>
      <c r="F29" s="60"/>
      <c r="G29" s="60"/>
      <c r="H29" s="60"/>
      <c r="I29" s="60"/>
      <c r="J29" s="60"/>
      <c r="K29" s="49"/>
      <c r="L29" s="49"/>
      <c r="M29" s="49"/>
      <c r="N29" s="49"/>
      <c r="O29" s="49"/>
      <c r="P29" s="49"/>
      <c r="Q29" s="49"/>
      <c r="R29" s="49"/>
      <c r="S29" s="49"/>
      <c r="T29" s="49"/>
      <c r="U29" s="49"/>
      <c r="V29" s="49"/>
      <c r="W29" s="49"/>
      <c r="X29" s="49"/>
      <c r="Y29" s="49"/>
      <c r="Z29" s="49"/>
      <c r="AA29" s="49"/>
      <c r="AB29" s="49"/>
    </row>
  </sheetData>
  <sheetProtection algorithmName="SHA-512" hashValue="VS4lVfHiyCNYfoXcQHAyjhZKi1nBiHVkMVDTFeeKLokeC2E0Yk3jlmzPZubBRIq1NUacdeQffIj28Vy04HjHgw==" saltValue="b/S0xmZErgwRVVg1HKDyvQ==" spinCount="100000" sheet="1" objects="1" scenarios="1"/>
  <mergeCells count="7">
    <mergeCell ref="B29:J29"/>
    <mergeCell ref="A1:C1"/>
    <mergeCell ref="A2:J2"/>
    <mergeCell ref="P4:Q4"/>
    <mergeCell ref="B24:E24"/>
    <mergeCell ref="G24:I24"/>
    <mergeCell ref="B26:D26"/>
  </mergeCells>
  <dataValidations count="1">
    <dataValidation type="list" allowBlank="1" showInputMessage="1" showErrorMessage="1" sqref="G6:G23" xr:uid="{00000000-0002-0000-0A00-000000000000}">
      <formula1>$P$6:$P$9</formula1>
    </dataValidation>
  </dataValidations>
  <pageMargins left="0.33" right="0.15748031496062992" top="0.31"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44"/>
  <sheetViews>
    <sheetView topLeftCell="A5" zoomScaleSheetLayoutView="145" workbookViewId="0">
      <selection activeCell="G6" activeCellId="1" sqref="A1:C1 G6:H38"/>
    </sheetView>
  </sheetViews>
  <sheetFormatPr defaultRowHeight="14.4" x14ac:dyDescent="0.3"/>
  <cols>
    <col min="1" max="1" width="4.33203125" customWidth="1"/>
    <col min="2" max="2" width="30.44140625" customWidth="1"/>
    <col min="3" max="3" width="3.6640625" bestFit="1" customWidth="1"/>
    <col min="4" max="4" width="9.88671875" customWidth="1"/>
    <col min="5" max="5" width="9.5546875" style="9" customWidth="1"/>
    <col min="6" max="6" width="10.21875" customWidth="1"/>
    <col min="7" max="7" width="21.5546875" customWidth="1"/>
    <col min="8" max="8" width="57" customWidth="1"/>
    <col min="9" max="9" width="8.88671875" customWidth="1"/>
    <col min="10" max="10" width="11.77734375" bestFit="1" customWidth="1"/>
    <col min="15" max="15" width="8.88671875" hidden="1" customWidth="1"/>
    <col min="16" max="16" width="9.33203125" hidden="1" customWidth="1"/>
    <col min="17" max="17" width="8.88671875" hidden="1" customWidth="1"/>
    <col min="18" max="22" width="8.88671875" customWidth="1"/>
  </cols>
  <sheetData>
    <row r="1" spans="1:28" ht="45" customHeight="1" x14ac:dyDescent="0.3">
      <c r="A1" s="61" t="s">
        <v>30</v>
      </c>
      <c r="B1" s="61"/>
      <c r="C1" s="61"/>
      <c r="J1" s="48" t="s">
        <v>215</v>
      </c>
    </row>
    <row r="2" spans="1:28" ht="35.25" customHeight="1" x14ac:dyDescent="0.3">
      <c r="A2" s="68" t="s">
        <v>36</v>
      </c>
      <c r="B2" s="69"/>
      <c r="C2" s="69"/>
      <c r="D2" s="69"/>
      <c r="E2" s="69"/>
      <c r="F2" s="69"/>
      <c r="G2" s="69"/>
      <c r="H2" s="69"/>
      <c r="I2" s="69"/>
      <c r="J2" s="69"/>
      <c r="L2" s="49"/>
      <c r="M2" s="49"/>
      <c r="N2" s="49"/>
      <c r="O2" s="49"/>
      <c r="P2" s="49"/>
      <c r="Q2" s="49"/>
      <c r="R2" s="49"/>
      <c r="S2" s="49"/>
      <c r="T2" s="49"/>
      <c r="U2" s="49"/>
      <c r="V2" s="49"/>
      <c r="W2" s="49"/>
      <c r="X2" s="49"/>
      <c r="Y2" s="49"/>
      <c r="Z2" s="49"/>
    </row>
    <row r="3" spans="1:28" ht="15" thickBot="1" x14ac:dyDescent="0.35">
      <c r="L3" s="49"/>
      <c r="M3" s="49"/>
      <c r="N3" s="49"/>
      <c r="O3" s="49"/>
      <c r="P3" s="49"/>
      <c r="Q3" s="49"/>
      <c r="R3" s="49"/>
      <c r="S3" s="49"/>
      <c r="T3" s="49"/>
      <c r="U3" s="49"/>
      <c r="V3" s="49"/>
      <c r="W3" s="49"/>
      <c r="X3" s="49"/>
      <c r="Y3" s="49"/>
      <c r="Z3" s="49"/>
    </row>
    <row r="4" spans="1:28" ht="60" customHeight="1" thickBot="1" x14ac:dyDescent="0.35">
      <c r="A4" s="1" t="s">
        <v>0</v>
      </c>
      <c r="B4" s="4" t="s">
        <v>1</v>
      </c>
      <c r="C4" s="4" t="s">
        <v>2</v>
      </c>
      <c r="D4" s="4" t="s">
        <v>3</v>
      </c>
      <c r="E4" s="10" t="s">
        <v>34</v>
      </c>
      <c r="F4" s="4" t="s">
        <v>31</v>
      </c>
      <c r="G4" s="22" t="s">
        <v>35</v>
      </c>
      <c r="H4" s="54" t="s">
        <v>225</v>
      </c>
      <c r="I4" s="5" t="s">
        <v>32</v>
      </c>
      <c r="J4" s="6" t="s">
        <v>33</v>
      </c>
      <c r="K4" s="49"/>
      <c r="L4" s="49"/>
      <c r="M4" s="49"/>
      <c r="N4" s="49"/>
      <c r="O4" s="49"/>
      <c r="P4" s="62" t="s">
        <v>4</v>
      </c>
      <c r="Q4" s="63"/>
      <c r="R4" s="49"/>
      <c r="S4" s="49"/>
      <c r="T4" s="49"/>
      <c r="U4" s="49"/>
      <c r="V4" s="49"/>
      <c r="W4" s="49"/>
      <c r="X4" s="49"/>
      <c r="Y4" s="49"/>
      <c r="Z4" s="49"/>
      <c r="AA4" s="49"/>
      <c r="AB4" s="49"/>
    </row>
    <row r="5" spans="1:28" ht="15" thickBot="1" x14ac:dyDescent="0.35">
      <c r="A5" s="26">
        <v>0</v>
      </c>
      <c r="B5" s="27">
        <v>1</v>
      </c>
      <c r="C5" s="27">
        <v>2</v>
      </c>
      <c r="D5" s="27">
        <v>3</v>
      </c>
      <c r="E5" s="28">
        <v>4</v>
      </c>
      <c r="F5" s="27">
        <v>5</v>
      </c>
      <c r="G5" s="29">
        <v>6</v>
      </c>
      <c r="H5" s="29">
        <v>7</v>
      </c>
      <c r="I5" s="30">
        <v>8</v>
      </c>
      <c r="J5" s="31">
        <v>9</v>
      </c>
      <c r="K5" s="49"/>
      <c r="L5" s="49"/>
      <c r="M5" s="49"/>
      <c r="N5" s="49"/>
      <c r="O5" s="49"/>
      <c r="P5" s="57"/>
      <c r="Q5" s="57"/>
      <c r="R5" s="49"/>
      <c r="S5" s="49"/>
      <c r="T5" s="49"/>
      <c r="U5" s="49"/>
      <c r="V5" s="49"/>
      <c r="W5" s="49"/>
      <c r="X5" s="49"/>
      <c r="Y5" s="49"/>
      <c r="Z5" s="49"/>
      <c r="AA5" s="49"/>
      <c r="AB5" s="49"/>
    </row>
    <row r="6" spans="1:28" x14ac:dyDescent="0.3">
      <c r="A6" s="38">
        <v>1</v>
      </c>
      <c r="B6" s="33" t="s">
        <v>37</v>
      </c>
      <c r="C6" s="33" t="s">
        <v>9</v>
      </c>
      <c r="D6" s="74">
        <v>700</v>
      </c>
      <c r="E6" s="75">
        <v>25.17</v>
      </c>
      <c r="F6" s="35">
        <f t="shared" ref="F6:F28" si="0">D6*E6</f>
        <v>17619</v>
      </c>
      <c r="G6" s="51" t="s">
        <v>217</v>
      </c>
      <c r="H6" s="55" t="s">
        <v>221</v>
      </c>
      <c r="I6" s="36">
        <f t="shared" ref="I6:I18" si="1">IF(G6="Producător",40,IF(G6="Producător-ofertant",25,IF(G6="Producător-intermediar-ofertant",10,IF(G6="Peste 3 operatori ec.",0))))</f>
        <v>40</v>
      </c>
      <c r="J6" s="37">
        <f t="shared" ref="J6:J18" si="2">F6*I6</f>
        <v>704760</v>
      </c>
      <c r="K6" s="49"/>
      <c r="L6" s="49"/>
      <c r="M6" s="49"/>
      <c r="N6" s="49"/>
      <c r="O6" s="49"/>
      <c r="P6" s="49" t="s">
        <v>217</v>
      </c>
      <c r="Q6" s="49" t="s">
        <v>5</v>
      </c>
      <c r="R6" s="49"/>
      <c r="S6" s="49"/>
      <c r="T6" s="49"/>
      <c r="U6" s="49"/>
      <c r="V6" s="49"/>
      <c r="W6" s="49"/>
      <c r="X6" s="49"/>
      <c r="Y6" s="49"/>
      <c r="Z6" s="49"/>
      <c r="AA6" s="49"/>
      <c r="AB6" s="49"/>
    </row>
    <row r="7" spans="1:28" x14ac:dyDescent="0.3">
      <c r="A7" s="39">
        <v>2</v>
      </c>
      <c r="B7" s="14" t="s">
        <v>38</v>
      </c>
      <c r="C7" s="14" t="s">
        <v>9</v>
      </c>
      <c r="D7" s="71">
        <v>700</v>
      </c>
      <c r="E7" s="72">
        <v>25.17</v>
      </c>
      <c r="F7" s="16">
        <f t="shared" si="0"/>
        <v>17619</v>
      </c>
      <c r="G7" s="52" t="s">
        <v>217</v>
      </c>
      <c r="H7" s="56" t="s">
        <v>228</v>
      </c>
      <c r="I7" s="7">
        <f t="shared" si="1"/>
        <v>40</v>
      </c>
      <c r="J7" s="8">
        <f t="shared" si="2"/>
        <v>704760</v>
      </c>
      <c r="K7" s="49"/>
      <c r="L7" s="49"/>
      <c r="M7" s="49"/>
      <c r="N7" s="49"/>
      <c r="O7" s="49"/>
      <c r="P7" s="49" t="s">
        <v>218</v>
      </c>
      <c r="Q7" s="49" t="s">
        <v>6</v>
      </c>
      <c r="R7" s="49"/>
      <c r="S7" s="49"/>
      <c r="T7" s="49"/>
      <c r="U7" s="49"/>
      <c r="V7" s="49"/>
      <c r="W7" s="49"/>
      <c r="X7" s="49"/>
      <c r="Y7" s="49"/>
      <c r="Z7" s="49"/>
      <c r="AA7" s="49"/>
      <c r="AB7" s="49"/>
    </row>
    <row r="8" spans="1:28" x14ac:dyDescent="0.3">
      <c r="A8" s="39">
        <v>3</v>
      </c>
      <c r="B8" s="14" t="s">
        <v>39</v>
      </c>
      <c r="C8" s="14" t="s">
        <v>9</v>
      </c>
      <c r="D8" s="71">
        <v>933</v>
      </c>
      <c r="E8" s="72">
        <v>25.17</v>
      </c>
      <c r="F8" s="16">
        <f t="shared" si="0"/>
        <v>23483.61</v>
      </c>
      <c r="G8" s="52" t="s">
        <v>218</v>
      </c>
      <c r="H8" s="56" t="s">
        <v>222</v>
      </c>
      <c r="I8" s="7">
        <f t="shared" si="1"/>
        <v>25</v>
      </c>
      <c r="J8" s="8">
        <f t="shared" si="2"/>
        <v>587090.25</v>
      </c>
      <c r="K8" s="49"/>
      <c r="L8" s="49"/>
      <c r="M8" s="49"/>
      <c r="N8" s="49"/>
      <c r="O8" s="49"/>
      <c r="P8" s="49" t="s">
        <v>219</v>
      </c>
      <c r="Q8" s="49" t="s">
        <v>7</v>
      </c>
      <c r="R8" s="49"/>
      <c r="S8" s="49"/>
      <c r="T8" s="49"/>
      <c r="U8" s="49"/>
      <c r="V8" s="49"/>
      <c r="W8" s="49"/>
      <c r="X8" s="49"/>
      <c r="Y8" s="49"/>
      <c r="Z8" s="49"/>
      <c r="AA8" s="49"/>
      <c r="AB8" s="49"/>
    </row>
    <row r="9" spans="1:28" x14ac:dyDescent="0.3">
      <c r="A9" s="39">
        <v>4</v>
      </c>
      <c r="B9" s="14" t="s">
        <v>40</v>
      </c>
      <c r="C9" s="14" t="s">
        <v>10</v>
      </c>
      <c r="D9" s="71">
        <v>74</v>
      </c>
      <c r="E9" s="72">
        <v>26.67</v>
      </c>
      <c r="F9" s="16">
        <f t="shared" si="0"/>
        <v>1973.5800000000002</v>
      </c>
      <c r="G9" s="52" t="s">
        <v>218</v>
      </c>
      <c r="H9" s="56" t="s">
        <v>223</v>
      </c>
      <c r="I9" s="7">
        <f t="shared" si="1"/>
        <v>25</v>
      </c>
      <c r="J9" s="8">
        <f t="shared" si="2"/>
        <v>49339.500000000007</v>
      </c>
      <c r="K9" s="49"/>
      <c r="L9" s="49"/>
      <c r="M9" s="49"/>
      <c r="N9" s="49"/>
      <c r="O9" s="49"/>
      <c r="P9" s="49" t="s">
        <v>220</v>
      </c>
      <c r="Q9" s="49" t="s">
        <v>8</v>
      </c>
      <c r="R9" s="49"/>
      <c r="S9" s="49"/>
      <c r="T9" s="49"/>
      <c r="U9" s="49"/>
      <c r="V9" s="49"/>
      <c r="W9" s="49"/>
      <c r="X9" s="49"/>
      <c r="Y9" s="49"/>
      <c r="Z9" s="49"/>
      <c r="AA9" s="49"/>
      <c r="AB9" s="49"/>
    </row>
    <row r="10" spans="1:28" x14ac:dyDescent="0.3">
      <c r="A10" s="39">
        <v>5</v>
      </c>
      <c r="B10" s="14" t="s">
        <v>41</v>
      </c>
      <c r="C10" s="14" t="s">
        <v>10</v>
      </c>
      <c r="D10" s="71">
        <v>89</v>
      </c>
      <c r="E10" s="72">
        <v>26.67</v>
      </c>
      <c r="F10" s="16">
        <f t="shared" si="0"/>
        <v>2373.63</v>
      </c>
      <c r="G10" s="52" t="s">
        <v>219</v>
      </c>
      <c r="H10" s="56" t="s">
        <v>224</v>
      </c>
      <c r="I10" s="7">
        <f t="shared" si="1"/>
        <v>10</v>
      </c>
      <c r="J10" s="8">
        <f t="shared" si="2"/>
        <v>23736.300000000003</v>
      </c>
      <c r="K10" s="49"/>
      <c r="L10" s="49"/>
      <c r="M10" s="49"/>
      <c r="N10" s="49"/>
      <c r="O10" s="49"/>
      <c r="P10" s="49"/>
      <c r="R10" s="49"/>
      <c r="S10" s="49"/>
      <c r="T10" s="49"/>
      <c r="U10" s="49"/>
      <c r="V10" s="49"/>
      <c r="W10" s="49"/>
      <c r="X10" s="49"/>
      <c r="Y10" s="49"/>
      <c r="Z10" s="49"/>
      <c r="AA10" s="49"/>
      <c r="AB10" s="49"/>
    </row>
    <row r="11" spans="1:28" x14ac:dyDescent="0.3">
      <c r="A11" s="39">
        <v>6</v>
      </c>
      <c r="B11" s="14" t="s">
        <v>42</v>
      </c>
      <c r="C11" s="14" t="s">
        <v>9</v>
      </c>
      <c r="D11" s="71">
        <v>134</v>
      </c>
      <c r="E11" s="72">
        <v>14.04</v>
      </c>
      <c r="F11" s="16">
        <f t="shared" si="0"/>
        <v>1881.36</v>
      </c>
      <c r="G11" s="52" t="s">
        <v>219</v>
      </c>
      <c r="H11" s="56" t="s">
        <v>227</v>
      </c>
      <c r="I11" s="7">
        <f t="shared" si="1"/>
        <v>10</v>
      </c>
      <c r="J11" s="8">
        <f t="shared" si="2"/>
        <v>18813.599999999999</v>
      </c>
      <c r="K11" s="49"/>
      <c r="L11" s="49"/>
      <c r="M11" s="49"/>
      <c r="N11" s="49"/>
      <c r="O11" s="49"/>
      <c r="P11" s="49"/>
      <c r="Q11" s="49"/>
      <c r="R11" s="49"/>
      <c r="S11" s="49"/>
      <c r="T11" s="49"/>
      <c r="U11" s="49"/>
      <c r="V11" s="49"/>
      <c r="W11" s="49"/>
      <c r="X11" s="49"/>
      <c r="Y11" s="49"/>
      <c r="Z11" s="49"/>
      <c r="AA11" s="49"/>
      <c r="AB11" s="49"/>
    </row>
    <row r="12" spans="1:28" x14ac:dyDescent="0.3">
      <c r="A12" s="39">
        <v>7</v>
      </c>
      <c r="B12" s="32" t="s">
        <v>43</v>
      </c>
      <c r="C12" s="14" t="s">
        <v>10</v>
      </c>
      <c r="D12" s="71">
        <v>10279</v>
      </c>
      <c r="E12" s="72">
        <v>4.59</v>
      </c>
      <c r="F12" s="16">
        <f t="shared" si="0"/>
        <v>47180.61</v>
      </c>
      <c r="G12" s="52" t="s">
        <v>220</v>
      </c>
      <c r="H12" s="52"/>
      <c r="I12" s="7">
        <f t="shared" si="1"/>
        <v>0</v>
      </c>
      <c r="J12" s="8">
        <f t="shared" si="2"/>
        <v>0</v>
      </c>
      <c r="K12" s="49"/>
      <c r="L12" s="49"/>
      <c r="M12" s="49"/>
      <c r="N12" s="49"/>
      <c r="O12" s="49"/>
      <c r="P12" s="49"/>
      <c r="Q12" s="49"/>
      <c r="R12" s="49"/>
      <c r="S12" s="49"/>
      <c r="T12" s="49"/>
      <c r="U12" s="49"/>
      <c r="V12" s="49"/>
      <c r="W12" s="49"/>
      <c r="X12" s="49"/>
      <c r="Y12" s="49"/>
      <c r="Z12" s="49"/>
      <c r="AA12" s="49"/>
      <c r="AB12" s="49"/>
    </row>
    <row r="13" spans="1:28" x14ac:dyDescent="0.3">
      <c r="A13" s="39">
        <v>8</v>
      </c>
      <c r="B13" s="32" t="s">
        <v>44</v>
      </c>
      <c r="C13" s="14" t="s">
        <v>10</v>
      </c>
      <c r="D13" s="71">
        <v>17131</v>
      </c>
      <c r="E13" s="72">
        <v>4.59</v>
      </c>
      <c r="F13" s="16">
        <f t="shared" si="0"/>
        <v>78631.289999999994</v>
      </c>
      <c r="G13" s="52" t="s">
        <v>217</v>
      </c>
      <c r="H13" s="52"/>
      <c r="I13" s="7">
        <f t="shared" si="1"/>
        <v>40</v>
      </c>
      <c r="J13" s="8">
        <f t="shared" si="2"/>
        <v>3145251.5999999996</v>
      </c>
      <c r="K13" s="49"/>
      <c r="L13" s="49"/>
      <c r="M13" s="49"/>
      <c r="N13" s="49"/>
      <c r="O13" s="49"/>
      <c r="P13" s="49"/>
      <c r="Q13" s="49"/>
      <c r="R13" s="49"/>
      <c r="S13" s="49"/>
      <c r="T13" s="49"/>
      <c r="U13" s="49"/>
      <c r="V13" s="49"/>
      <c r="W13" s="49"/>
      <c r="X13" s="49"/>
      <c r="Y13" s="49"/>
      <c r="Z13" s="49"/>
      <c r="AA13" s="49"/>
      <c r="AB13" s="49"/>
    </row>
    <row r="14" spans="1:28" x14ac:dyDescent="0.3">
      <c r="A14" s="39">
        <v>9</v>
      </c>
      <c r="B14" s="32" t="s">
        <v>45</v>
      </c>
      <c r="C14" s="14" t="s">
        <v>10</v>
      </c>
      <c r="D14" s="71">
        <v>6852</v>
      </c>
      <c r="E14" s="72">
        <v>4.59</v>
      </c>
      <c r="F14" s="16">
        <f t="shared" si="0"/>
        <v>31450.68</v>
      </c>
      <c r="G14" s="52" t="s">
        <v>217</v>
      </c>
      <c r="H14" s="52"/>
      <c r="I14" s="7">
        <f t="shared" si="1"/>
        <v>40</v>
      </c>
      <c r="J14" s="8">
        <f t="shared" si="2"/>
        <v>1258027.2</v>
      </c>
      <c r="K14" s="49"/>
      <c r="L14" s="49"/>
      <c r="M14" s="49"/>
      <c r="N14" s="49"/>
      <c r="O14" s="49"/>
      <c r="P14" s="49"/>
      <c r="Q14" s="49"/>
      <c r="R14" s="49"/>
      <c r="S14" s="49"/>
      <c r="T14" s="49"/>
      <c r="U14" s="49"/>
      <c r="V14" s="49"/>
      <c r="W14" s="49"/>
      <c r="X14" s="49"/>
      <c r="Y14" s="49"/>
      <c r="Z14" s="49"/>
      <c r="AA14" s="49"/>
      <c r="AB14" s="49"/>
    </row>
    <row r="15" spans="1:28" x14ac:dyDescent="0.3">
      <c r="A15" s="39">
        <v>10</v>
      </c>
      <c r="B15" s="14" t="s">
        <v>46</v>
      </c>
      <c r="C15" s="14" t="s">
        <v>9</v>
      </c>
      <c r="D15" s="71">
        <v>291</v>
      </c>
      <c r="E15" s="72">
        <v>17.649999999999999</v>
      </c>
      <c r="F15" s="16">
        <f t="shared" si="0"/>
        <v>5136.1499999999996</v>
      </c>
      <c r="G15" s="52" t="s">
        <v>217</v>
      </c>
      <c r="H15" s="52"/>
      <c r="I15" s="7">
        <f t="shared" si="1"/>
        <v>40</v>
      </c>
      <c r="J15" s="8">
        <f t="shared" si="2"/>
        <v>205446</v>
      </c>
      <c r="K15" s="49"/>
      <c r="L15" s="49"/>
      <c r="M15" s="49"/>
      <c r="N15" s="49"/>
      <c r="O15" s="49"/>
      <c r="P15" s="49"/>
      <c r="Q15" s="49"/>
      <c r="R15" s="49"/>
      <c r="S15" s="49"/>
      <c r="T15" s="49"/>
      <c r="U15" s="49"/>
      <c r="V15" s="49"/>
      <c r="W15" s="49"/>
      <c r="X15" s="49"/>
      <c r="Y15" s="49"/>
      <c r="Z15" s="49"/>
      <c r="AA15" s="49"/>
      <c r="AB15" s="49"/>
    </row>
    <row r="16" spans="1:28" x14ac:dyDescent="0.3">
      <c r="A16" s="39">
        <v>11</v>
      </c>
      <c r="B16" s="14" t="s">
        <v>47</v>
      </c>
      <c r="C16" s="14" t="s">
        <v>9</v>
      </c>
      <c r="D16" s="71">
        <v>1364</v>
      </c>
      <c r="E16" s="72">
        <v>35.950000000000003</v>
      </c>
      <c r="F16" s="16">
        <f t="shared" si="0"/>
        <v>49035.8</v>
      </c>
      <c r="G16" s="52" t="s">
        <v>217</v>
      </c>
      <c r="H16" s="52"/>
      <c r="I16" s="7">
        <f t="shared" si="1"/>
        <v>40</v>
      </c>
      <c r="J16" s="8">
        <f t="shared" si="2"/>
        <v>1961432</v>
      </c>
      <c r="K16" s="49"/>
      <c r="L16" s="49"/>
      <c r="M16" s="49"/>
      <c r="N16" s="49"/>
      <c r="O16" s="49"/>
      <c r="P16" s="49"/>
      <c r="Q16" s="49"/>
      <c r="R16" s="49"/>
      <c r="S16" s="49"/>
      <c r="T16" s="49"/>
      <c r="U16" s="49"/>
      <c r="V16" s="49"/>
      <c r="W16" s="49"/>
      <c r="X16" s="49"/>
      <c r="Y16" s="49"/>
      <c r="Z16" s="49"/>
      <c r="AA16" s="49"/>
      <c r="AB16" s="49"/>
    </row>
    <row r="17" spans="1:28" x14ac:dyDescent="0.3">
      <c r="A17" s="39">
        <v>12</v>
      </c>
      <c r="B17" s="14" t="s">
        <v>48</v>
      </c>
      <c r="C17" s="14" t="s">
        <v>9</v>
      </c>
      <c r="D17" s="71">
        <v>1137</v>
      </c>
      <c r="E17" s="72">
        <v>47.54</v>
      </c>
      <c r="F17" s="16">
        <f t="shared" si="0"/>
        <v>54052.979999999996</v>
      </c>
      <c r="G17" s="52" t="s">
        <v>217</v>
      </c>
      <c r="H17" s="52"/>
      <c r="I17" s="7">
        <f t="shared" si="1"/>
        <v>40</v>
      </c>
      <c r="J17" s="8">
        <f t="shared" si="2"/>
        <v>2162119.1999999997</v>
      </c>
      <c r="K17" s="49"/>
      <c r="L17" s="49"/>
      <c r="M17" s="49"/>
      <c r="N17" s="49"/>
      <c r="O17" s="49"/>
      <c r="P17" s="49"/>
      <c r="Q17" s="49"/>
      <c r="R17" s="49"/>
      <c r="S17" s="49"/>
      <c r="T17" s="49"/>
      <c r="U17" s="49"/>
      <c r="V17" s="49"/>
      <c r="W17" s="49"/>
      <c r="X17" s="49"/>
      <c r="Y17" s="49"/>
      <c r="Z17" s="49"/>
      <c r="AA17" s="49"/>
      <c r="AB17" s="49"/>
    </row>
    <row r="18" spans="1:28" x14ac:dyDescent="0.3">
      <c r="A18" s="39">
        <v>13</v>
      </c>
      <c r="B18" s="14" t="s">
        <v>49</v>
      </c>
      <c r="C18" s="14" t="s">
        <v>9</v>
      </c>
      <c r="D18" s="71">
        <v>1712</v>
      </c>
      <c r="E18" s="72">
        <v>45.99</v>
      </c>
      <c r="F18" s="16">
        <f t="shared" si="0"/>
        <v>78734.880000000005</v>
      </c>
      <c r="G18" s="52" t="s">
        <v>217</v>
      </c>
      <c r="H18" s="52"/>
      <c r="I18" s="7">
        <f t="shared" si="1"/>
        <v>40</v>
      </c>
      <c r="J18" s="8">
        <f t="shared" si="2"/>
        <v>3149395.2</v>
      </c>
      <c r="K18" s="49"/>
      <c r="L18" s="49"/>
      <c r="M18" s="49"/>
      <c r="N18" s="49"/>
      <c r="O18" s="49"/>
      <c r="P18" s="49"/>
      <c r="Q18" s="49"/>
      <c r="R18" s="49"/>
      <c r="S18" s="49"/>
      <c r="T18" s="49"/>
      <c r="U18" s="49"/>
      <c r="V18" s="49"/>
      <c r="W18" s="49"/>
      <c r="X18" s="49"/>
      <c r="Y18" s="49"/>
      <c r="Z18" s="49"/>
      <c r="AA18" s="49"/>
      <c r="AB18" s="49"/>
    </row>
    <row r="19" spans="1:28" x14ac:dyDescent="0.3">
      <c r="A19" s="39">
        <v>14</v>
      </c>
      <c r="B19" s="32" t="s">
        <v>50</v>
      </c>
      <c r="C19" s="14" t="s">
        <v>9</v>
      </c>
      <c r="D19" s="71">
        <v>854</v>
      </c>
      <c r="E19" s="72">
        <v>33.340000000000003</v>
      </c>
      <c r="F19" s="16">
        <f t="shared" si="0"/>
        <v>28472.360000000004</v>
      </c>
      <c r="G19" s="52" t="s">
        <v>217</v>
      </c>
      <c r="H19" s="52"/>
      <c r="I19" s="7">
        <f t="shared" ref="I19:I38" si="3">IF(G19="Producător",40,IF(G19="Producător-ofertant",25,IF(G19="Producător-intermediar-ofertant",10,IF(G19="Peste 3 operatori ec.",0))))</f>
        <v>40</v>
      </c>
      <c r="J19" s="8">
        <f t="shared" ref="J19:J38" si="4">F19*I19</f>
        <v>1138894.4000000001</v>
      </c>
      <c r="K19" s="49"/>
      <c r="L19" s="49"/>
      <c r="M19" s="49"/>
      <c r="N19" s="49"/>
      <c r="O19" s="49"/>
      <c r="P19" s="49"/>
      <c r="Q19" s="49"/>
      <c r="R19" s="49"/>
      <c r="S19" s="49"/>
      <c r="T19" s="49"/>
      <c r="U19" s="49"/>
      <c r="V19" s="49"/>
      <c r="W19" s="49"/>
      <c r="X19" s="49"/>
      <c r="Y19" s="49"/>
      <c r="Z19" s="49"/>
      <c r="AA19" s="49"/>
      <c r="AB19" s="49"/>
    </row>
    <row r="20" spans="1:28" x14ac:dyDescent="0.3">
      <c r="A20" s="39">
        <v>15</v>
      </c>
      <c r="B20" s="32" t="s">
        <v>51</v>
      </c>
      <c r="C20" s="14" t="s">
        <v>9</v>
      </c>
      <c r="D20" s="71">
        <v>195</v>
      </c>
      <c r="E20" s="72">
        <v>31.4</v>
      </c>
      <c r="F20" s="16">
        <f t="shared" si="0"/>
        <v>6123</v>
      </c>
      <c r="G20" s="52" t="s">
        <v>217</v>
      </c>
      <c r="H20" s="52"/>
      <c r="I20" s="7">
        <f t="shared" si="3"/>
        <v>40</v>
      </c>
      <c r="J20" s="8">
        <f t="shared" si="4"/>
        <v>244920</v>
      </c>
      <c r="K20" s="49"/>
      <c r="L20" s="49"/>
      <c r="M20" s="49"/>
      <c r="N20" s="49"/>
      <c r="O20" s="49"/>
      <c r="P20" s="49"/>
      <c r="Q20" s="49"/>
      <c r="R20" s="49"/>
      <c r="S20" s="49"/>
      <c r="T20" s="49"/>
      <c r="U20" s="49"/>
      <c r="V20" s="49"/>
      <c r="W20" s="49"/>
      <c r="X20" s="49"/>
      <c r="Y20" s="49"/>
      <c r="Z20" s="49"/>
      <c r="AA20" s="49"/>
      <c r="AB20" s="49"/>
    </row>
    <row r="21" spans="1:28" x14ac:dyDescent="0.3">
      <c r="A21" s="39">
        <v>16</v>
      </c>
      <c r="B21" s="32" t="s">
        <v>52</v>
      </c>
      <c r="C21" s="14" t="s">
        <v>9</v>
      </c>
      <c r="D21" s="71">
        <v>71</v>
      </c>
      <c r="E21" s="72">
        <v>31.4</v>
      </c>
      <c r="F21" s="16">
        <f t="shared" si="0"/>
        <v>2229.4</v>
      </c>
      <c r="G21" s="52" t="s">
        <v>217</v>
      </c>
      <c r="H21" s="52"/>
      <c r="I21" s="7">
        <f t="shared" si="3"/>
        <v>40</v>
      </c>
      <c r="J21" s="8">
        <f t="shared" si="4"/>
        <v>89176</v>
      </c>
      <c r="K21" s="49"/>
      <c r="L21" s="49"/>
      <c r="M21" s="49"/>
      <c r="N21" s="49"/>
      <c r="O21" s="49"/>
      <c r="P21" s="49"/>
      <c r="Q21" s="49"/>
      <c r="R21" s="49"/>
      <c r="S21" s="49"/>
      <c r="T21" s="49"/>
      <c r="U21" s="49"/>
      <c r="V21" s="49"/>
      <c r="W21" s="49"/>
      <c r="X21" s="49"/>
      <c r="Y21" s="49"/>
      <c r="Z21" s="49"/>
      <c r="AA21" s="49"/>
      <c r="AB21" s="49"/>
    </row>
    <row r="22" spans="1:28" x14ac:dyDescent="0.3">
      <c r="A22" s="39">
        <v>17</v>
      </c>
      <c r="B22" s="32" t="s">
        <v>53</v>
      </c>
      <c r="C22" s="14" t="s">
        <v>9</v>
      </c>
      <c r="D22" s="71">
        <v>71</v>
      </c>
      <c r="E22" s="72">
        <v>31.4</v>
      </c>
      <c r="F22" s="16">
        <f t="shared" si="0"/>
        <v>2229.4</v>
      </c>
      <c r="G22" s="52" t="s">
        <v>217</v>
      </c>
      <c r="H22" s="52"/>
      <c r="I22" s="7">
        <f t="shared" si="3"/>
        <v>40</v>
      </c>
      <c r="J22" s="8">
        <f t="shared" si="4"/>
        <v>89176</v>
      </c>
      <c r="K22" s="49"/>
      <c r="L22" s="49"/>
      <c r="M22" s="49"/>
      <c r="N22" s="49"/>
      <c r="O22" s="49"/>
      <c r="P22" s="49"/>
      <c r="Q22" s="49"/>
      <c r="R22" s="49"/>
      <c r="S22" s="49"/>
      <c r="T22" s="49"/>
      <c r="U22" s="49"/>
      <c r="V22" s="49"/>
      <c r="W22" s="49"/>
      <c r="X22" s="49"/>
      <c r="Y22" s="49"/>
      <c r="Z22" s="49"/>
      <c r="AA22" s="49"/>
      <c r="AB22" s="49"/>
    </row>
    <row r="23" spans="1:28" x14ac:dyDescent="0.3">
      <c r="A23" s="39">
        <v>18</v>
      </c>
      <c r="B23" s="32" t="s">
        <v>54</v>
      </c>
      <c r="C23" s="14" t="s">
        <v>9</v>
      </c>
      <c r="D23" s="71">
        <v>18</v>
      </c>
      <c r="E23" s="72">
        <v>31.4</v>
      </c>
      <c r="F23" s="16">
        <f t="shared" si="0"/>
        <v>565.19999999999993</v>
      </c>
      <c r="G23" s="52" t="s">
        <v>217</v>
      </c>
      <c r="H23" s="52"/>
      <c r="I23" s="7">
        <f t="shared" si="3"/>
        <v>40</v>
      </c>
      <c r="J23" s="8">
        <f t="shared" si="4"/>
        <v>22607.999999999996</v>
      </c>
      <c r="K23" s="49"/>
      <c r="L23" s="49"/>
      <c r="M23" s="49"/>
      <c r="N23" s="49"/>
      <c r="O23" s="49"/>
      <c r="P23" s="49"/>
      <c r="Q23" s="49"/>
      <c r="R23" s="49"/>
      <c r="S23" s="49"/>
      <c r="T23" s="49"/>
      <c r="U23" s="49"/>
      <c r="V23" s="49"/>
      <c r="W23" s="49"/>
      <c r="X23" s="49"/>
      <c r="Y23" s="49"/>
      <c r="Z23" s="49"/>
      <c r="AA23" s="49"/>
      <c r="AB23" s="49"/>
    </row>
    <row r="24" spans="1:28" x14ac:dyDescent="0.3">
      <c r="A24" s="39">
        <v>19</v>
      </c>
      <c r="B24" s="14" t="s">
        <v>55</v>
      </c>
      <c r="C24" s="14" t="s">
        <v>9</v>
      </c>
      <c r="D24" s="71">
        <v>347</v>
      </c>
      <c r="E24" s="72">
        <v>25.19</v>
      </c>
      <c r="F24" s="16">
        <f t="shared" si="0"/>
        <v>8740.93</v>
      </c>
      <c r="G24" s="52" t="s">
        <v>217</v>
      </c>
      <c r="H24" s="52"/>
      <c r="I24" s="7">
        <f>IF(G24="Producător",40,IF(G24="Producător-ofertant",25,IF(G24="Producător-intermediar-ofertant",10,IF(G24="Peste 3 operatori ec.",0))))</f>
        <v>40</v>
      </c>
      <c r="J24" s="8">
        <f t="shared" si="4"/>
        <v>349637.2</v>
      </c>
      <c r="K24" s="49"/>
      <c r="L24" s="49"/>
      <c r="M24" s="49"/>
      <c r="N24" s="49"/>
      <c r="O24" s="49"/>
      <c r="P24" s="49"/>
      <c r="Q24" s="49"/>
      <c r="R24" s="49"/>
      <c r="S24" s="49"/>
      <c r="T24" s="49"/>
      <c r="U24" s="49"/>
      <c r="V24" s="49"/>
      <c r="W24" s="49"/>
      <c r="X24" s="49"/>
      <c r="Y24" s="49"/>
      <c r="Z24" s="49"/>
      <c r="AA24" s="49"/>
      <c r="AB24" s="49"/>
    </row>
    <row r="25" spans="1:28" x14ac:dyDescent="0.3">
      <c r="A25" s="39">
        <v>20</v>
      </c>
      <c r="B25" s="14" t="s">
        <v>56</v>
      </c>
      <c r="C25" s="14" t="s">
        <v>9</v>
      </c>
      <c r="D25" s="71">
        <v>108</v>
      </c>
      <c r="E25" s="72">
        <v>12.54</v>
      </c>
      <c r="F25" s="16">
        <f t="shared" si="0"/>
        <v>1354.32</v>
      </c>
      <c r="G25" s="52" t="s">
        <v>217</v>
      </c>
      <c r="H25" s="52"/>
      <c r="I25" s="7">
        <f t="shared" si="3"/>
        <v>40</v>
      </c>
      <c r="J25" s="8">
        <f t="shared" si="4"/>
        <v>54172.799999999996</v>
      </c>
      <c r="K25" s="49"/>
      <c r="L25" s="49"/>
      <c r="M25" s="49"/>
      <c r="N25" s="49"/>
      <c r="O25" s="49"/>
      <c r="P25" s="49"/>
      <c r="Q25" s="49"/>
      <c r="R25" s="49"/>
      <c r="S25" s="49"/>
      <c r="T25" s="49"/>
      <c r="U25" s="49"/>
      <c r="V25" s="49"/>
      <c r="W25" s="49"/>
      <c r="X25" s="49"/>
      <c r="Y25" s="49"/>
      <c r="Z25" s="49"/>
      <c r="AA25" s="49"/>
      <c r="AB25" s="49"/>
    </row>
    <row r="26" spans="1:28" x14ac:dyDescent="0.3">
      <c r="A26" s="39">
        <v>21</v>
      </c>
      <c r="B26" s="14" t="s">
        <v>57</v>
      </c>
      <c r="C26" s="14" t="s">
        <v>9</v>
      </c>
      <c r="D26" s="71">
        <v>108</v>
      </c>
      <c r="E26" s="72">
        <v>12.54</v>
      </c>
      <c r="F26" s="16">
        <f t="shared" si="0"/>
        <v>1354.32</v>
      </c>
      <c r="G26" s="52" t="s">
        <v>217</v>
      </c>
      <c r="H26" s="52"/>
      <c r="I26" s="7">
        <f t="shared" si="3"/>
        <v>40</v>
      </c>
      <c r="J26" s="8">
        <f t="shared" si="4"/>
        <v>54172.799999999996</v>
      </c>
      <c r="K26" s="49"/>
      <c r="L26" s="49"/>
      <c r="M26" s="49"/>
      <c r="N26" s="49"/>
      <c r="O26" s="49"/>
      <c r="P26" s="49"/>
      <c r="Q26" s="49"/>
      <c r="R26" s="49"/>
      <c r="S26" s="49"/>
      <c r="T26" s="49"/>
      <c r="U26" s="49"/>
      <c r="V26" s="49"/>
      <c r="W26" s="49"/>
      <c r="X26" s="49"/>
      <c r="Y26" s="49"/>
      <c r="Z26" s="49"/>
      <c r="AA26" s="49"/>
      <c r="AB26" s="49"/>
    </row>
    <row r="27" spans="1:28" x14ac:dyDescent="0.3">
      <c r="A27" s="39">
        <v>22</v>
      </c>
      <c r="B27" s="14" t="s">
        <v>58</v>
      </c>
      <c r="C27" s="14" t="s">
        <v>9</v>
      </c>
      <c r="D27" s="71">
        <v>2245</v>
      </c>
      <c r="E27" s="72">
        <v>8.0399999999999991</v>
      </c>
      <c r="F27" s="16">
        <f t="shared" si="0"/>
        <v>18049.8</v>
      </c>
      <c r="G27" s="52" t="s">
        <v>217</v>
      </c>
      <c r="H27" s="52"/>
      <c r="I27" s="7">
        <f t="shared" si="3"/>
        <v>40</v>
      </c>
      <c r="J27" s="8">
        <f t="shared" si="4"/>
        <v>721992</v>
      </c>
      <c r="K27" s="49"/>
      <c r="L27" s="49"/>
      <c r="M27" s="49"/>
      <c r="N27" s="49"/>
      <c r="O27" s="49"/>
      <c r="P27" s="49"/>
      <c r="Q27" s="49"/>
      <c r="R27" s="49"/>
      <c r="S27" s="49"/>
      <c r="T27" s="49"/>
      <c r="U27" s="49"/>
      <c r="V27" s="49"/>
      <c r="W27" s="49"/>
      <c r="X27" s="49"/>
      <c r="Y27" s="49"/>
      <c r="Z27" s="49"/>
      <c r="AA27" s="49"/>
      <c r="AB27" s="49"/>
    </row>
    <row r="28" spans="1:28" x14ac:dyDescent="0.3">
      <c r="A28" s="39">
        <v>23</v>
      </c>
      <c r="B28" s="14" t="s">
        <v>59</v>
      </c>
      <c r="C28" s="14" t="s">
        <v>9</v>
      </c>
      <c r="D28" s="71">
        <v>98</v>
      </c>
      <c r="E28" s="72">
        <v>34.369999999999997</v>
      </c>
      <c r="F28" s="16">
        <f t="shared" si="0"/>
        <v>3368.2599999999998</v>
      </c>
      <c r="G28" s="52" t="s">
        <v>217</v>
      </c>
      <c r="H28" s="52"/>
      <c r="I28" s="7">
        <f t="shared" si="3"/>
        <v>40</v>
      </c>
      <c r="J28" s="8">
        <f t="shared" si="4"/>
        <v>134730.4</v>
      </c>
      <c r="K28" s="49"/>
      <c r="L28" s="49"/>
      <c r="M28" s="49"/>
      <c r="N28" s="49"/>
      <c r="O28" s="49"/>
      <c r="P28" s="49"/>
      <c r="Q28" s="49"/>
      <c r="R28" s="49"/>
      <c r="S28" s="49"/>
      <c r="T28" s="49"/>
      <c r="U28" s="49"/>
      <c r="V28" s="49"/>
      <c r="W28" s="49"/>
      <c r="X28" s="49"/>
      <c r="Y28" s="49"/>
      <c r="Z28" s="49"/>
      <c r="AA28" s="49"/>
      <c r="AB28" s="49"/>
    </row>
    <row r="29" spans="1:28" x14ac:dyDescent="0.3">
      <c r="A29" s="39">
        <v>24</v>
      </c>
      <c r="B29" s="14" t="s">
        <v>60</v>
      </c>
      <c r="C29" s="14" t="s">
        <v>9</v>
      </c>
      <c r="D29" s="71">
        <v>148</v>
      </c>
      <c r="E29" s="72">
        <v>28.16</v>
      </c>
      <c r="F29" s="16">
        <f>D29*E29</f>
        <v>4167.68</v>
      </c>
      <c r="G29" s="52" t="s">
        <v>217</v>
      </c>
      <c r="H29" s="52"/>
      <c r="I29" s="7">
        <f t="shared" si="3"/>
        <v>40</v>
      </c>
      <c r="J29" s="8">
        <f t="shared" si="4"/>
        <v>166707.20000000001</v>
      </c>
      <c r="K29" s="49"/>
      <c r="L29" s="49"/>
      <c r="M29" s="49"/>
      <c r="N29" s="49"/>
      <c r="O29" s="49"/>
      <c r="P29" s="49"/>
      <c r="Q29" s="49"/>
      <c r="R29" s="49"/>
      <c r="S29" s="49"/>
      <c r="T29" s="49"/>
      <c r="U29" s="49"/>
      <c r="V29" s="49"/>
      <c r="W29" s="49"/>
      <c r="X29" s="49"/>
      <c r="Y29" s="49"/>
      <c r="Z29" s="49"/>
      <c r="AA29" s="49"/>
      <c r="AB29" s="49"/>
    </row>
    <row r="30" spans="1:28" x14ac:dyDescent="0.3">
      <c r="A30" s="39">
        <v>25</v>
      </c>
      <c r="B30" s="14" t="s">
        <v>61</v>
      </c>
      <c r="C30" s="14" t="s">
        <v>9</v>
      </c>
      <c r="D30" s="71">
        <v>3126</v>
      </c>
      <c r="E30" s="72">
        <v>2.93</v>
      </c>
      <c r="F30" s="16">
        <f>D30*E30</f>
        <v>9159.18</v>
      </c>
      <c r="G30" s="52" t="s">
        <v>217</v>
      </c>
      <c r="H30" s="52"/>
      <c r="I30" s="7">
        <f t="shared" si="3"/>
        <v>40</v>
      </c>
      <c r="J30" s="8">
        <f>F30*I30</f>
        <v>366367.2</v>
      </c>
      <c r="K30" s="49"/>
      <c r="L30" s="49"/>
      <c r="M30" s="49"/>
      <c r="N30" s="49"/>
      <c r="O30" s="49"/>
      <c r="P30" s="49"/>
      <c r="Q30" s="49"/>
      <c r="R30" s="49"/>
      <c r="S30" s="49"/>
      <c r="T30" s="49"/>
      <c r="U30" s="49"/>
      <c r="V30" s="49"/>
      <c r="W30" s="49"/>
      <c r="X30" s="49"/>
      <c r="Y30" s="49"/>
      <c r="Z30" s="49"/>
      <c r="AA30" s="49"/>
      <c r="AB30" s="49"/>
    </row>
    <row r="31" spans="1:28" x14ac:dyDescent="0.3">
      <c r="A31" s="39">
        <v>26</v>
      </c>
      <c r="B31" s="14" t="s">
        <v>62</v>
      </c>
      <c r="C31" s="14" t="s">
        <v>9</v>
      </c>
      <c r="D31" s="71">
        <v>2084</v>
      </c>
      <c r="E31" s="72">
        <v>2.93</v>
      </c>
      <c r="F31" s="16">
        <f t="shared" ref="F31:F38" si="5">D31*E31</f>
        <v>6106.12</v>
      </c>
      <c r="G31" s="52" t="s">
        <v>217</v>
      </c>
      <c r="H31" s="52"/>
      <c r="I31" s="7">
        <f t="shared" si="3"/>
        <v>40</v>
      </c>
      <c r="J31" s="8">
        <f t="shared" si="4"/>
        <v>244244.8</v>
      </c>
      <c r="K31" s="49"/>
      <c r="L31" s="49"/>
      <c r="M31" s="49"/>
      <c r="N31" s="49"/>
      <c r="O31" s="49"/>
      <c r="P31" s="49"/>
      <c r="Q31" s="49"/>
      <c r="R31" s="49"/>
      <c r="S31" s="49"/>
      <c r="T31" s="49"/>
      <c r="U31" s="49"/>
      <c r="V31" s="49"/>
      <c r="W31" s="49"/>
      <c r="X31" s="49"/>
      <c r="Y31" s="49"/>
      <c r="Z31" s="49"/>
      <c r="AA31" s="49"/>
      <c r="AB31" s="49"/>
    </row>
    <row r="32" spans="1:28" x14ac:dyDescent="0.3">
      <c r="A32" s="39">
        <v>27</v>
      </c>
      <c r="B32" s="14" t="s">
        <v>63</v>
      </c>
      <c r="C32" s="14" t="s">
        <v>10</v>
      </c>
      <c r="D32" s="71">
        <v>5745</v>
      </c>
      <c r="E32" s="72">
        <v>3.09</v>
      </c>
      <c r="F32" s="16">
        <f t="shared" si="5"/>
        <v>17752.05</v>
      </c>
      <c r="G32" s="52" t="s">
        <v>217</v>
      </c>
      <c r="H32" s="52"/>
      <c r="I32" s="7">
        <f t="shared" si="3"/>
        <v>40</v>
      </c>
      <c r="J32" s="8">
        <f t="shared" si="4"/>
        <v>710082</v>
      </c>
      <c r="K32" s="49"/>
      <c r="L32" s="49"/>
      <c r="M32" s="49"/>
      <c r="N32" s="49"/>
      <c r="O32" s="49"/>
      <c r="P32" s="49"/>
      <c r="Q32" s="49"/>
      <c r="R32" s="49"/>
      <c r="S32" s="49"/>
      <c r="T32" s="49"/>
      <c r="U32" s="49"/>
      <c r="V32" s="49"/>
      <c r="W32" s="49"/>
      <c r="X32" s="49"/>
      <c r="Y32" s="49"/>
      <c r="Z32" s="49"/>
      <c r="AA32" s="49"/>
      <c r="AB32" s="49"/>
    </row>
    <row r="33" spans="1:28" x14ac:dyDescent="0.3">
      <c r="A33" s="39">
        <v>28</v>
      </c>
      <c r="B33" s="14" t="s">
        <v>64</v>
      </c>
      <c r="C33" s="14" t="s">
        <v>10</v>
      </c>
      <c r="D33" s="71">
        <v>5745</v>
      </c>
      <c r="E33" s="72">
        <v>3.09</v>
      </c>
      <c r="F33" s="16">
        <f t="shared" si="5"/>
        <v>17752.05</v>
      </c>
      <c r="G33" s="52" t="s">
        <v>217</v>
      </c>
      <c r="H33" s="52"/>
      <c r="I33" s="7">
        <f t="shared" si="3"/>
        <v>40</v>
      </c>
      <c r="J33" s="8">
        <f t="shared" si="4"/>
        <v>710082</v>
      </c>
      <c r="K33" s="49"/>
      <c r="L33" s="49"/>
      <c r="M33" s="49"/>
      <c r="N33" s="49"/>
      <c r="O33" s="49"/>
      <c r="P33" s="49"/>
      <c r="Q33" s="49"/>
      <c r="R33" s="49"/>
      <c r="S33" s="49"/>
      <c r="T33" s="49"/>
      <c r="U33" s="49"/>
      <c r="V33" s="49"/>
      <c r="W33" s="49"/>
      <c r="X33" s="49"/>
      <c r="Y33" s="49"/>
      <c r="Z33" s="49"/>
      <c r="AA33" s="49"/>
      <c r="AB33" s="49"/>
    </row>
    <row r="34" spans="1:28" x14ac:dyDescent="0.3">
      <c r="A34" s="39">
        <v>29</v>
      </c>
      <c r="B34" s="14" t="s">
        <v>65</v>
      </c>
      <c r="C34" s="14" t="s">
        <v>10</v>
      </c>
      <c r="D34" s="71">
        <v>4925</v>
      </c>
      <c r="E34" s="72">
        <v>3.09</v>
      </c>
      <c r="F34" s="16">
        <f t="shared" si="5"/>
        <v>15218.25</v>
      </c>
      <c r="G34" s="52" t="s">
        <v>217</v>
      </c>
      <c r="H34" s="52"/>
      <c r="I34" s="7">
        <f t="shared" si="3"/>
        <v>40</v>
      </c>
      <c r="J34" s="8">
        <f t="shared" si="4"/>
        <v>608730</v>
      </c>
      <c r="K34" s="49"/>
      <c r="L34" s="49"/>
      <c r="M34" s="49"/>
      <c r="N34" s="49"/>
      <c r="O34" s="49"/>
      <c r="P34" s="49"/>
      <c r="Q34" s="49"/>
      <c r="R34" s="49"/>
      <c r="S34" s="49"/>
      <c r="T34" s="49"/>
      <c r="U34" s="49"/>
      <c r="V34" s="49"/>
      <c r="W34" s="49"/>
      <c r="X34" s="49"/>
      <c r="Y34" s="49"/>
      <c r="Z34" s="49"/>
      <c r="AA34" s="49"/>
      <c r="AB34" s="49"/>
    </row>
    <row r="35" spans="1:28" x14ac:dyDescent="0.3">
      <c r="A35" s="39">
        <v>30</v>
      </c>
      <c r="B35" s="14" t="s">
        <v>66</v>
      </c>
      <c r="C35" s="14" t="s">
        <v>9</v>
      </c>
      <c r="D35" s="71">
        <v>13</v>
      </c>
      <c r="E35" s="72">
        <v>51.28</v>
      </c>
      <c r="F35" s="16">
        <f t="shared" si="5"/>
        <v>666.64</v>
      </c>
      <c r="G35" s="52" t="s">
        <v>217</v>
      </c>
      <c r="H35" s="52"/>
      <c r="I35" s="7">
        <f t="shared" si="3"/>
        <v>40</v>
      </c>
      <c r="J35" s="8">
        <f t="shared" si="4"/>
        <v>26665.599999999999</v>
      </c>
      <c r="K35" s="49"/>
      <c r="L35" s="49"/>
      <c r="M35" s="49"/>
      <c r="N35" s="49"/>
      <c r="O35" s="49"/>
      <c r="P35" s="49"/>
      <c r="Q35" s="49"/>
      <c r="R35" s="49"/>
      <c r="S35" s="49"/>
      <c r="T35" s="49"/>
      <c r="U35" s="49"/>
      <c r="V35" s="49"/>
      <c r="W35" s="49"/>
      <c r="X35" s="49"/>
      <c r="Y35" s="49"/>
      <c r="Z35" s="49"/>
      <c r="AA35" s="49"/>
      <c r="AB35" s="49"/>
    </row>
    <row r="36" spans="1:28" x14ac:dyDescent="0.3">
      <c r="A36" s="39">
        <v>31</v>
      </c>
      <c r="B36" s="14" t="s">
        <v>67</v>
      </c>
      <c r="C36" s="14" t="s">
        <v>9</v>
      </c>
      <c r="D36" s="71">
        <v>6</v>
      </c>
      <c r="E36" s="72">
        <v>173.91</v>
      </c>
      <c r="F36" s="16">
        <f t="shared" si="5"/>
        <v>1043.46</v>
      </c>
      <c r="G36" s="52" t="s">
        <v>217</v>
      </c>
      <c r="H36" s="52"/>
      <c r="I36" s="7">
        <f t="shared" si="3"/>
        <v>40</v>
      </c>
      <c r="J36" s="8">
        <f t="shared" si="4"/>
        <v>41738.400000000001</v>
      </c>
      <c r="K36" s="49"/>
      <c r="L36" s="49"/>
      <c r="M36" s="49"/>
      <c r="N36" s="49"/>
      <c r="O36" s="49"/>
      <c r="P36" s="49"/>
      <c r="Q36" s="49"/>
      <c r="R36" s="49"/>
      <c r="S36" s="49"/>
      <c r="T36" s="49"/>
      <c r="U36" s="49"/>
      <c r="V36" s="49"/>
      <c r="W36" s="49"/>
      <c r="X36" s="49"/>
      <c r="Y36" s="49"/>
      <c r="Z36" s="49"/>
      <c r="AA36" s="49"/>
      <c r="AB36" s="49"/>
    </row>
    <row r="37" spans="1:28" x14ac:dyDescent="0.3">
      <c r="A37" s="39">
        <v>32</v>
      </c>
      <c r="B37" s="14" t="s">
        <v>68</v>
      </c>
      <c r="C37" s="14" t="s">
        <v>10</v>
      </c>
      <c r="D37" s="71">
        <v>602</v>
      </c>
      <c r="E37" s="72">
        <v>5.23</v>
      </c>
      <c r="F37" s="16">
        <f t="shared" si="5"/>
        <v>3148.46</v>
      </c>
      <c r="G37" s="52" t="s">
        <v>217</v>
      </c>
      <c r="H37" s="52"/>
      <c r="I37" s="7">
        <f t="shared" si="3"/>
        <v>40</v>
      </c>
      <c r="J37" s="8">
        <f t="shared" si="4"/>
        <v>125938.4</v>
      </c>
      <c r="K37" s="49"/>
      <c r="L37" s="49"/>
      <c r="M37" s="49"/>
      <c r="N37" s="49"/>
      <c r="O37" s="49"/>
      <c r="P37" s="49"/>
      <c r="Q37" s="49"/>
      <c r="R37" s="49"/>
      <c r="S37" s="49"/>
      <c r="T37" s="49"/>
      <c r="U37" s="49"/>
      <c r="V37" s="49"/>
      <c r="W37" s="49"/>
      <c r="X37" s="49"/>
      <c r="Y37" s="49"/>
      <c r="Z37" s="49"/>
      <c r="AA37" s="49"/>
      <c r="AB37" s="49"/>
    </row>
    <row r="38" spans="1:28" ht="16.2" thickBot="1" x14ac:dyDescent="0.35">
      <c r="A38" s="40">
        <v>33</v>
      </c>
      <c r="B38" s="17" t="s">
        <v>69</v>
      </c>
      <c r="C38" s="17" t="s">
        <v>10</v>
      </c>
      <c r="D38" s="77">
        <v>258</v>
      </c>
      <c r="E38" s="78">
        <v>7.94</v>
      </c>
      <c r="F38" s="19">
        <f t="shared" si="5"/>
        <v>2048.52</v>
      </c>
      <c r="G38" s="53" t="s">
        <v>217</v>
      </c>
      <c r="H38" s="53"/>
      <c r="I38" s="20">
        <f t="shared" si="3"/>
        <v>40</v>
      </c>
      <c r="J38" s="21">
        <f t="shared" si="4"/>
        <v>81940.800000000003</v>
      </c>
      <c r="K38" s="49"/>
      <c r="L38" s="49"/>
      <c r="M38" s="49"/>
      <c r="N38" s="49"/>
      <c r="O38" s="49"/>
      <c r="P38" s="49"/>
      <c r="Q38" s="49"/>
      <c r="R38" s="49"/>
      <c r="S38" s="49"/>
      <c r="T38" s="49"/>
      <c r="U38" s="49"/>
      <c r="V38" s="49"/>
      <c r="W38" s="49"/>
      <c r="X38" s="49"/>
      <c r="Y38" s="49"/>
      <c r="Z38" s="49"/>
      <c r="AA38" s="49"/>
      <c r="AB38" s="49"/>
    </row>
    <row r="39" spans="1:28" ht="15" thickBot="1" x14ac:dyDescent="0.35">
      <c r="B39" s="65" t="s">
        <v>12</v>
      </c>
      <c r="C39" s="66"/>
      <c r="D39" s="66"/>
      <c r="E39" s="66"/>
      <c r="F39" s="12">
        <f>SUM(F6:F38)</f>
        <v>558721.97</v>
      </c>
      <c r="G39" s="64" t="s">
        <v>11</v>
      </c>
      <c r="H39" s="64"/>
      <c r="I39" s="64"/>
      <c r="J39" s="13">
        <f>SUM(J6:J38)</f>
        <v>19952146.849999998</v>
      </c>
      <c r="K39" s="49"/>
      <c r="L39" s="49"/>
      <c r="M39" s="49"/>
      <c r="N39" s="49"/>
      <c r="O39" s="49"/>
      <c r="P39" s="49"/>
      <c r="Q39" s="49"/>
      <c r="R39" s="49"/>
      <c r="S39" s="49"/>
      <c r="T39" s="49"/>
      <c r="U39" s="49"/>
      <c r="V39" s="49"/>
      <c r="W39" s="49"/>
      <c r="X39" s="49"/>
      <c r="Y39" s="49"/>
      <c r="Z39" s="49"/>
      <c r="AA39" s="49"/>
      <c r="AB39" s="49"/>
    </row>
    <row r="40" spans="1:28" ht="15" thickBot="1" x14ac:dyDescent="0.35">
      <c r="B40" s="2"/>
      <c r="C40" s="2"/>
      <c r="D40" s="2"/>
      <c r="E40" s="11"/>
      <c r="F40" s="2"/>
      <c r="G40" s="2"/>
      <c r="H40" s="2"/>
      <c r="I40" s="2"/>
      <c r="J40" s="2"/>
      <c r="K40" s="49"/>
      <c r="L40" s="49"/>
      <c r="M40" s="49"/>
      <c r="N40" s="49"/>
      <c r="O40" s="49"/>
      <c r="P40" s="49"/>
      <c r="Q40" s="49"/>
      <c r="R40" s="49"/>
      <c r="S40" s="49"/>
      <c r="T40" s="49"/>
      <c r="U40" s="49"/>
      <c r="V40" s="49"/>
      <c r="W40" s="49"/>
      <c r="X40" s="49"/>
      <c r="Y40" s="49"/>
      <c r="Z40" s="49"/>
      <c r="AA40" s="49"/>
      <c r="AB40" s="49"/>
    </row>
    <row r="41" spans="1:28" ht="15" thickBot="1" x14ac:dyDescent="0.35">
      <c r="B41" s="67" t="s">
        <v>14</v>
      </c>
      <c r="C41" s="67"/>
      <c r="D41" s="67"/>
      <c r="E41" s="23">
        <f>ROUND(J39/F39,2)</f>
        <v>35.71</v>
      </c>
      <c r="F41" s="2"/>
      <c r="G41" s="2" t="s">
        <v>229</v>
      </c>
      <c r="H41" s="2"/>
      <c r="I41" s="2" t="s">
        <v>184</v>
      </c>
      <c r="J41" s="2"/>
      <c r="K41" s="49"/>
      <c r="L41" s="49"/>
      <c r="M41" s="49"/>
      <c r="N41" s="49"/>
      <c r="O41" s="49"/>
      <c r="P41" s="49"/>
      <c r="Q41" s="49"/>
      <c r="R41" s="49"/>
      <c r="S41" s="49"/>
      <c r="T41" s="49"/>
      <c r="U41" s="49"/>
      <c r="V41" s="49"/>
      <c r="W41" s="49"/>
      <c r="X41" s="49"/>
      <c r="Y41" s="49"/>
      <c r="Z41" s="49"/>
      <c r="AA41" s="49"/>
      <c r="AB41" s="49"/>
    </row>
    <row r="42" spans="1:28" x14ac:dyDescent="0.3">
      <c r="B42" s="3" t="s">
        <v>13</v>
      </c>
      <c r="C42" s="2"/>
      <c r="D42" s="2"/>
      <c r="E42" s="11"/>
      <c r="F42" s="2"/>
      <c r="G42" s="2"/>
      <c r="H42" s="2"/>
      <c r="I42" s="2"/>
      <c r="J42" s="2"/>
      <c r="K42" s="49"/>
      <c r="L42" s="49"/>
      <c r="M42" s="49"/>
      <c r="N42" s="49"/>
      <c r="O42" s="49"/>
      <c r="P42" s="49"/>
      <c r="Q42" s="49"/>
      <c r="R42" s="49"/>
      <c r="S42" s="49"/>
      <c r="T42" s="49"/>
      <c r="U42" s="49"/>
      <c r="V42" s="49"/>
      <c r="W42" s="49"/>
      <c r="X42" s="49"/>
      <c r="Y42" s="49"/>
      <c r="Z42" s="49"/>
      <c r="AA42" s="49"/>
      <c r="AB42" s="49"/>
    </row>
    <row r="43" spans="1:28" x14ac:dyDescent="0.3">
      <c r="K43" s="49"/>
      <c r="L43" s="49"/>
      <c r="M43" s="49"/>
      <c r="N43" s="49"/>
      <c r="O43" s="49"/>
      <c r="P43" s="49"/>
      <c r="Q43" s="49"/>
      <c r="R43" s="49"/>
      <c r="S43" s="49"/>
      <c r="T43" s="49"/>
      <c r="U43" s="49"/>
      <c r="V43" s="49"/>
      <c r="W43" s="49"/>
      <c r="X43" s="49"/>
      <c r="Y43" s="49"/>
      <c r="Z43" s="49"/>
      <c r="AA43" s="49"/>
      <c r="AB43" s="49"/>
    </row>
    <row r="44" spans="1:28" ht="53.4" customHeight="1" x14ac:dyDescent="0.3">
      <c r="B44" s="60" t="s">
        <v>216</v>
      </c>
      <c r="C44" s="60"/>
      <c r="D44" s="60"/>
      <c r="E44" s="60"/>
      <c r="F44" s="60"/>
      <c r="G44" s="60"/>
      <c r="H44" s="60"/>
      <c r="I44" s="60"/>
      <c r="J44" s="60"/>
      <c r="K44" s="49"/>
      <c r="L44" s="49"/>
      <c r="M44" s="49"/>
      <c r="N44" s="49"/>
      <c r="O44" s="49"/>
      <c r="P44" s="49"/>
      <c r="Q44" s="49"/>
      <c r="R44" s="49"/>
      <c r="S44" s="49"/>
      <c r="T44" s="49"/>
      <c r="U44" s="49"/>
      <c r="V44" s="49"/>
      <c r="W44" s="49"/>
      <c r="X44" s="49"/>
      <c r="Y44" s="49"/>
      <c r="Z44" s="49"/>
      <c r="AA44" s="49"/>
      <c r="AB44" s="49"/>
    </row>
  </sheetData>
  <sheetProtection algorithmName="SHA-512" hashValue="YIMHzakUjwuRE9IssLRoPIK4BWRoflvkZnjfJ8APxEJBpc9MeMLtis3VZP72YZHq31xmC16SbzYYOMBNFRUVmw==" saltValue="r1/HrwAgbostlxp7NxotCQ==" spinCount="100000" sheet="1" objects="1" scenarios="1"/>
  <mergeCells count="7">
    <mergeCell ref="B44:J44"/>
    <mergeCell ref="A1:C1"/>
    <mergeCell ref="A2:J2"/>
    <mergeCell ref="P4:Q4"/>
    <mergeCell ref="B39:E39"/>
    <mergeCell ref="G39:I39"/>
    <mergeCell ref="B41:D41"/>
  </mergeCells>
  <dataValidations count="1">
    <dataValidation type="list" allowBlank="1" showInputMessage="1" showErrorMessage="1" sqref="G6:G38" xr:uid="{00000000-0002-0000-0100-000000000000}">
      <formula1>$P$6:$P$9</formula1>
    </dataValidation>
  </dataValidations>
  <pageMargins left="0.33" right="0.15748031496062992" top="0.31" bottom="0.74803149606299213" header="0.31496062992125984" footer="0.31496062992125984"/>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5"/>
  <sheetViews>
    <sheetView zoomScale="85" zoomScaleNormal="85" zoomScaleSheetLayoutView="145" workbookViewId="0">
      <selection activeCell="D37" sqref="D37"/>
    </sheetView>
  </sheetViews>
  <sheetFormatPr defaultRowHeight="14.4" x14ac:dyDescent="0.3"/>
  <cols>
    <col min="1" max="1" width="4.33203125" customWidth="1"/>
    <col min="2" max="2" width="30.44140625" customWidth="1"/>
    <col min="3" max="3" width="3.6640625" bestFit="1" customWidth="1"/>
    <col min="4" max="4" width="9.88671875" customWidth="1"/>
    <col min="5" max="5" width="9.5546875" style="9" customWidth="1"/>
    <col min="6" max="6" width="10.77734375" bestFit="1" customWidth="1"/>
    <col min="7" max="7" width="21.5546875" customWidth="1"/>
    <col min="8" max="8" width="57" customWidth="1"/>
    <col min="9" max="9" width="8.88671875" customWidth="1"/>
    <col min="10" max="10" width="11.77734375" bestFit="1" customWidth="1"/>
    <col min="15" max="15" width="8.88671875" hidden="1" customWidth="1"/>
    <col min="16" max="16" width="9.33203125" hidden="1" customWidth="1"/>
    <col min="17" max="17" width="8.88671875" hidden="1" customWidth="1"/>
    <col min="18" max="22" width="8.88671875" customWidth="1"/>
  </cols>
  <sheetData>
    <row r="1" spans="1:28" ht="45" customHeight="1" x14ac:dyDescent="0.3">
      <c r="A1" s="61" t="s">
        <v>30</v>
      </c>
      <c r="B1" s="61"/>
      <c r="C1" s="61"/>
      <c r="J1" s="48" t="s">
        <v>214</v>
      </c>
    </row>
    <row r="2" spans="1:28" ht="35.25" customHeight="1" x14ac:dyDescent="0.3">
      <c r="A2" s="68" t="s">
        <v>74</v>
      </c>
      <c r="B2" s="69"/>
      <c r="C2" s="69"/>
      <c r="D2" s="69"/>
      <c r="E2" s="69"/>
      <c r="F2" s="69"/>
      <c r="G2" s="69"/>
      <c r="H2" s="69"/>
      <c r="I2" s="69"/>
      <c r="J2" s="69"/>
      <c r="L2" s="49"/>
      <c r="M2" s="49"/>
      <c r="N2" s="49"/>
      <c r="O2" s="49"/>
      <c r="P2" s="49"/>
      <c r="Q2" s="49"/>
      <c r="R2" s="49"/>
      <c r="S2" s="49"/>
      <c r="T2" s="49"/>
      <c r="U2" s="49"/>
      <c r="V2" s="49"/>
      <c r="W2" s="49"/>
      <c r="X2" s="49"/>
      <c r="Y2" s="49"/>
      <c r="Z2" s="49"/>
    </row>
    <row r="3" spans="1:28" ht="15" thickBot="1" x14ac:dyDescent="0.35">
      <c r="L3" s="49"/>
      <c r="M3" s="49"/>
      <c r="N3" s="49"/>
      <c r="O3" s="49"/>
      <c r="P3" s="49"/>
      <c r="Q3" s="49"/>
      <c r="R3" s="49"/>
      <c r="S3" s="49"/>
      <c r="T3" s="49"/>
      <c r="U3" s="49"/>
      <c r="V3" s="49"/>
      <c r="W3" s="49"/>
      <c r="X3" s="49"/>
      <c r="Y3" s="49"/>
      <c r="Z3" s="49"/>
    </row>
    <row r="4" spans="1:28" ht="60" customHeight="1" thickBot="1" x14ac:dyDescent="0.35">
      <c r="A4" s="1" t="s">
        <v>0</v>
      </c>
      <c r="B4" s="4" t="s">
        <v>1</v>
      </c>
      <c r="C4" s="4" t="s">
        <v>2</v>
      </c>
      <c r="D4" s="4" t="s">
        <v>3</v>
      </c>
      <c r="E4" s="10" t="s">
        <v>34</v>
      </c>
      <c r="F4" s="4" t="s">
        <v>31</v>
      </c>
      <c r="G4" s="22" t="s">
        <v>35</v>
      </c>
      <c r="H4" s="54" t="s">
        <v>225</v>
      </c>
      <c r="I4" s="5" t="s">
        <v>32</v>
      </c>
      <c r="J4" s="6" t="s">
        <v>33</v>
      </c>
      <c r="K4" s="49"/>
      <c r="L4" s="49"/>
      <c r="M4" s="49"/>
      <c r="N4" s="49"/>
      <c r="O4" s="49"/>
      <c r="P4" s="62" t="s">
        <v>4</v>
      </c>
      <c r="Q4" s="63"/>
      <c r="R4" s="49"/>
      <c r="S4" s="49"/>
      <c r="T4" s="49"/>
      <c r="U4" s="49"/>
      <c r="V4" s="49"/>
      <c r="W4" s="49"/>
      <c r="X4" s="49"/>
      <c r="Y4" s="49"/>
      <c r="Z4" s="49"/>
      <c r="AA4" s="49"/>
      <c r="AB4" s="49"/>
    </row>
    <row r="5" spans="1:28" ht="15" thickBot="1" x14ac:dyDescent="0.35">
      <c r="A5" s="26">
        <v>0</v>
      </c>
      <c r="B5" s="27">
        <v>1</v>
      </c>
      <c r="C5" s="27">
        <v>2</v>
      </c>
      <c r="D5" s="27">
        <v>3</v>
      </c>
      <c r="E5" s="28">
        <v>4</v>
      </c>
      <c r="F5" s="27">
        <v>5</v>
      </c>
      <c r="G5" s="29">
        <v>6</v>
      </c>
      <c r="H5" s="29">
        <v>7</v>
      </c>
      <c r="I5" s="30">
        <v>8</v>
      </c>
      <c r="J5" s="31">
        <v>9</v>
      </c>
      <c r="K5" s="49"/>
      <c r="L5" s="49"/>
      <c r="M5" s="49"/>
      <c r="N5" s="49"/>
      <c r="O5" s="49"/>
      <c r="P5" s="57"/>
      <c r="Q5" s="57"/>
      <c r="R5" s="49"/>
      <c r="S5" s="49"/>
      <c r="T5" s="49"/>
      <c r="U5" s="49"/>
      <c r="V5" s="49"/>
      <c r="W5" s="49"/>
      <c r="X5" s="49"/>
      <c r="Y5" s="49"/>
      <c r="Z5" s="49"/>
      <c r="AA5" s="49"/>
      <c r="AB5" s="49"/>
    </row>
    <row r="6" spans="1:28" x14ac:dyDescent="0.3">
      <c r="A6" s="41">
        <v>1</v>
      </c>
      <c r="B6" s="33" t="s">
        <v>70</v>
      </c>
      <c r="C6" s="34" t="s">
        <v>10</v>
      </c>
      <c r="D6" s="74">
        <v>142073</v>
      </c>
      <c r="E6" s="75">
        <v>0.85</v>
      </c>
      <c r="F6" s="35">
        <f t="shared" ref="F6:F9" si="0">D6*E6</f>
        <v>120762.05</v>
      </c>
      <c r="G6" s="51" t="s">
        <v>217</v>
      </c>
      <c r="H6" s="55" t="s">
        <v>221</v>
      </c>
      <c r="I6" s="36">
        <f t="shared" ref="I6:I9" si="1">IF(G6="Producător",40,IF(G6="Producător-ofertant",25,IF(G6="Producător-intermediar-ofertant",10,IF(G6="Peste 3 operatori ec.",0))))</f>
        <v>40</v>
      </c>
      <c r="J6" s="37">
        <f t="shared" ref="J6:J9" si="2">F6*I6</f>
        <v>4830482</v>
      </c>
      <c r="K6" s="49"/>
      <c r="L6" s="49"/>
      <c r="M6" s="49"/>
      <c r="N6" s="49"/>
      <c r="O6" s="49"/>
      <c r="P6" s="49" t="s">
        <v>217</v>
      </c>
      <c r="Q6" s="49" t="s">
        <v>5</v>
      </c>
      <c r="R6" s="49"/>
      <c r="S6" s="49"/>
      <c r="T6" s="49"/>
      <c r="U6" s="49"/>
      <c r="V6" s="49"/>
      <c r="W6" s="49"/>
      <c r="X6" s="49"/>
      <c r="Y6" s="49"/>
      <c r="Z6" s="49"/>
      <c r="AA6" s="49"/>
      <c r="AB6" s="49"/>
    </row>
    <row r="7" spans="1:28" x14ac:dyDescent="0.3">
      <c r="A7" s="24">
        <v>2</v>
      </c>
      <c r="B7" s="14" t="s">
        <v>71</v>
      </c>
      <c r="C7" s="15" t="s">
        <v>10</v>
      </c>
      <c r="D7" s="71">
        <v>248627</v>
      </c>
      <c r="E7" s="72">
        <v>0.95</v>
      </c>
      <c r="F7" s="16">
        <f t="shared" si="0"/>
        <v>236195.65</v>
      </c>
      <c r="G7" s="52" t="s">
        <v>217</v>
      </c>
      <c r="H7" s="56" t="s">
        <v>228</v>
      </c>
      <c r="I7" s="7">
        <f t="shared" si="1"/>
        <v>40</v>
      </c>
      <c r="J7" s="8">
        <f t="shared" si="2"/>
        <v>9447826</v>
      </c>
      <c r="K7" s="49"/>
      <c r="L7" s="49"/>
      <c r="M7" s="49"/>
      <c r="N7" s="49"/>
      <c r="O7" s="49"/>
      <c r="P7" s="49" t="s">
        <v>218</v>
      </c>
      <c r="Q7" s="49" t="s">
        <v>6</v>
      </c>
      <c r="R7" s="49"/>
      <c r="S7" s="49"/>
      <c r="T7" s="49"/>
      <c r="U7" s="49"/>
      <c r="V7" s="49"/>
      <c r="W7" s="49"/>
      <c r="X7" s="49"/>
      <c r="Y7" s="49"/>
      <c r="Z7" s="49"/>
      <c r="AA7" s="49"/>
      <c r="AB7" s="49"/>
    </row>
    <row r="8" spans="1:28" x14ac:dyDescent="0.3">
      <c r="A8" s="24">
        <v>3</v>
      </c>
      <c r="B8" s="14" t="s">
        <v>72</v>
      </c>
      <c r="C8" s="15" t="s">
        <v>10</v>
      </c>
      <c r="D8" s="71">
        <v>71036</v>
      </c>
      <c r="E8" s="72">
        <v>1.93</v>
      </c>
      <c r="F8" s="16">
        <f t="shared" si="0"/>
        <v>137099.47999999998</v>
      </c>
      <c r="G8" s="52" t="s">
        <v>218</v>
      </c>
      <c r="H8" s="56" t="s">
        <v>222</v>
      </c>
      <c r="I8" s="7">
        <f t="shared" si="1"/>
        <v>25</v>
      </c>
      <c r="J8" s="8">
        <f t="shared" si="2"/>
        <v>3427486.9999999995</v>
      </c>
      <c r="K8" s="49"/>
      <c r="L8" s="49"/>
      <c r="M8" s="49"/>
      <c r="N8" s="49"/>
      <c r="O8" s="49"/>
      <c r="P8" s="49" t="s">
        <v>219</v>
      </c>
      <c r="Q8" s="49" t="s">
        <v>7</v>
      </c>
      <c r="R8" s="49"/>
      <c r="S8" s="49"/>
      <c r="T8" s="49"/>
      <c r="U8" s="49"/>
      <c r="V8" s="49"/>
      <c r="W8" s="49"/>
      <c r="X8" s="49"/>
      <c r="Y8" s="49"/>
      <c r="Z8" s="49"/>
      <c r="AA8" s="49"/>
      <c r="AB8" s="49"/>
    </row>
    <row r="9" spans="1:28" ht="15" thickBot="1" x14ac:dyDescent="0.35">
      <c r="A9" s="25">
        <v>4</v>
      </c>
      <c r="B9" s="17" t="s">
        <v>73</v>
      </c>
      <c r="C9" s="18" t="s">
        <v>10</v>
      </c>
      <c r="D9" s="77">
        <v>248627</v>
      </c>
      <c r="E9" s="78">
        <v>1.99</v>
      </c>
      <c r="F9" s="19">
        <f t="shared" si="0"/>
        <v>494767.73</v>
      </c>
      <c r="G9" s="53" t="s">
        <v>218</v>
      </c>
      <c r="H9" s="79" t="s">
        <v>223</v>
      </c>
      <c r="I9" s="20">
        <f t="shared" si="1"/>
        <v>25</v>
      </c>
      <c r="J9" s="21">
        <f t="shared" si="2"/>
        <v>12369193.25</v>
      </c>
      <c r="K9" s="49"/>
      <c r="L9" s="49"/>
      <c r="M9" s="49"/>
      <c r="N9" s="49"/>
      <c r="O9" s="49"/>
      <c r="P9" s="49" t="s">
        <v>220</v>
      </c>
      <c r="Q9" s="49" t="s">
        <v>8</v>
      </c>
      <c r="R9" s="49"/>
      <c r="S9" s="49"/>
      <c r="T9" s="49"/>
      <c r="U9" s="49"/>
      <c r="V9" s="49"/>
      <c r="W9" s="49"/>
      <c r="X9" s="49"/>
      <c r="Y9" s="49"/>
      <c r="Z9" s="49"/>
      <c r="AA9" s="49"/>
      <c r="AB9" s="49"/>
    </row>
    <row r="10" spans="1:28" ht="15" thickBot="1" x14ac:dyDescent="0.35">
      <c r="B10" s="65" t="s">
        <v>12</v>
      </c>
      <c r="C10" s="66"/>
      <c r="D10" s="66"/>
      <c r="E10" s="66"/>
      <c r="F10" s="12">
        <f>SUM(F6:F9)</f>
        <v>988824.90999999992</v>
      </c>
      <c r="G10" s="64" t="s">
        <v>11</v>
      </c>
      <c r="H10" s="64"/>
      <c r="I10" s="64"/>
      <c r="J10" s="13">
        <f>SUM(J6:J9)</f>
        <v>30074988.25</v>
      </c>
      <c r="K10" s="49"/>
      <c r="L10" s="49"/>
      <c r="M10" s="49"/>
      <c r="N10" s="49"/>
      <c r="O10" s="49"/>
      <c r="P10" s="49"/>
      <c r="Q10" s="49"/>
      <c r="R10" s="49"/>
      <c r="S10" s="49"/>
      <c r="T10" s="49"/>
      <c r="U10" s="49"/>
      <c r="V10" s="49"/>
      <c r="W10" s="49"/>
      <c r="X10" s="49"/>
      <c r="Y10" s="49"/>
      <c r="Z10" s="49"/>
      <c r="AA10" s="49"/>
      <c r="AB10" s="49"/>
    </row>
    <row r="11" spans="1:28" ht="15" thickBot="1" x14ac:dyDescent="0.35">
      <c r="B11" s="2"/>
      <c r="C11" s="2"/>
      <c r="D11" s="2"/>
      <c r="E11" s="11"/>
      <c r="F11" s="2"/>
      <c r="G11" s="2"/>
      <c r="H11" s="2"/>
      <c r="I11" s="2"/>
      <c r="J11" s="2"/>
      <c r="K11" s="49"/>
      <c r="L11" s="49"/>
      <c r="M11" s="49"/>
      <c r="N11" s="49"/>
      <c r="O11" s="49"/>
      <c r="P11" s="49"/>
      <c r="Q11" s="49"/>
      <c r="R11" s="49"/>
      <c r="S11" s="49"/>
      <c r="T11" s="49"/>
      <c r="U11" s="49"/>
      <c r="V11" s="49"/>
      <c r="W11" s="49"/>
      <c r="X11" s="49"/>
      <c r="Y11" s="49"/>
      <c r="Z11" s="49"/>
      <c r="AA11" s="49"/>
      <c r="AB11" s="49"/>
    </row>
    <row r="12" spans="1:28" ht="15" thickBot="1" x14ac:dyDescent="0.35">
      <c r="B12" s="67" t="s">
        <v>14</v>
      </c>
      <c r="C12" s="67"/>
      <c r="D12" s="67"/>
      <c r="E12" s="23">
        <f>ROUND(J10/F10,2)</f>
        <v>30.41</v>
      </c>
      <c r="F12" s="2"/>
      <c r="G12" s="2"/>
      <c r="H12" s="2"/>
      <c r="I12" s="2" t="s">
        <v>184</v>
      </c>
      <c r="J12" s="2"/>
      <c r="K12" s="49"/>
      <c r="L12" s="49"/>
      <c r="M12" s="49"/>
      <c r="N12" s="49"/>
      <c r="O12" s="49"/>
      <c r="P12" s="49"/>
      <c r="Q12" s="49"/>
      <c r="R12" s="49"/>
      <c r="S12" s="49"/>
      <c r="T12" s="49"/>
      <c r="U12" s="49"/>
      <c r="V12" s="49"/>
      <c r="W12" s="49"/>
      <c r="X12" s="49"/>
      <c r="Y12" s="49"/>
      <c r="Z12" s="49"/>
      <c r="AA12" s="49"/>
      <c r="AB12" s="49"/>
    </row>
    <row r="13" spans="1:28" x14ac:dyDescent="0.3">
      <c r="B13" s="3" t="s">
        <v>13</v>
      </c>
      <c r="C13" s="2"/>
      <c r="D13" s="2"/>
      <c r="E13" s="11"/>
      <c r="F13" s="2"/>
      <c r="G13" s="2"/>
      <c r="H13" s="2"/>
      <c r="I13" s="2"/>
      <c r="J13" s="2"/>
      <c r="K13" s="49"/>
      <c r="L13" s="49"/>
      <c r="M13" s="49"/>
      <c r="N13" s="49"/>
      <c r="O13" s="49"/>
      <c r="P13" s="49"/>
      <c r="Q13" s="49"/>
      <c r="R13" s="49"/>
      <c r="S13" s="49"/>
      <c r="T13" s="49"/>
      <c r="U13" s="49"/>
      <c r="V13" s="49"/>
      <c r="W13" s="49"/>
      <c r="X13" s="49"/>
      <c r="Y13" s="49"/>
      <c r="Z13" s="49"/>
      <c r="AA13" s="49"/>
      <c r="AB13" s="49"/>
    </row>
    <row r="14" spans="1:28" x14ac:dyDescent="0.3">
      <c r="K14" s="49"/>
      <c r="L14" s="49"/>
      <c r="M14" s="49"/>
      <c r="N14" s="49"/>
      <c r="O14" s="49"/>
      <c r="P14" s="49"/>
      <c r="Q14" s="49"/>
      <c r="R14" s="49"/>
      <c r="S14" s="49"/>
      <c r="T14" s="49"/>
      <c r="U14" s="49"/>
      <c r="V14" s="49"/>
      <c r="W14" s="49"/>
      <c r="X14" s="49"/>
      <c r="Y14" s="49"/>
      <c r="Z14" s="49"/>
      <c r="AA14" s="49"/>
      <c r="AB14" s="49"/>
    </row>
    <row r="15" spans="1:28" ht="53.4" customHeight="1" x14ac:dyDescent="0.3">
      <c r="B15" s="60" t="s">
        <v>216</v>
      </c>
      <c r="C15" s="60"/>
      <c r="D15" s="60"/>
      <c r="E15" s="60"/>
      <c r="F15" s="60"/>
      <c r="G15" s="60"/>
      <c r="H15" s="60"/>
      <c r="I15" s="60"/>
      <c r="J15" s="60"/>
      <c r="K15" s="49"/>
      <c r="L15" s="49"/>
      <c r="M15" s="49"/>
      <c r="N15" s="49"/>
      <c r="O15" s="49"/>
      <c r="P15" s="49"/>
      <c r="Q15" s="49"/>
      <c r="R15" s="49"/>
      <c r="S15" s="49"/>
      <c r="T15" s="49"/>
      <c r="U15" s="49"/>
      <c r="V15" s="49"/>
      <c r="W15" s="49"/>
      <c r="X15" s="49"/>
      <c r="Y15" s="49"/>
      <c r="Z15" s="49"/>
      <c r="AA15" s="49"/>
      <c r="AB15" s="49"/>
    </row>
  </sheetData>
  <sheetProtection algorithmName="SHA-512" hashValue="F67iZad8ZHtZ3Mho1KsGETnuEzdwqVAr5hPvPlHIBqzv4lNaoVEdUkFV6kqXThPkeOULFQGiP+yd02DeI8rQpw==" saltValue="g1UfV2aDspxWJAmPnnTBKw==" spinCount="100000" sheet="1" objects="1" scenarios="1"/>
  <mergeCells count="7">
    <mergeCell ref="B15:J15"/>
    <mergeCell ref="A1:C1"/>
    <mergeCell ref="A2:J2"/>
    <mergeCell ref="P4:Q4"/>
    <mergeCell ref="B10:E10"/>
    <mergeCell ref="G10:I10"/>
    <mergeCell ref="B12:D12"/>
  </mergeCells>
  <dataValidations count="1">
    <dataValidation type="list" allowBlank="1" showInputMessage="1" showErrorMessage="1" sqref="G6:G9" xr:uid="{00000000-0002-0000-0200-000000000000}">
      <formula1>$P$6:$P$9</formula1>
    </dataValidation>
  </dataValidations>
  <pageMargins left="0.33" right="0.15748031496062992" top="0.31" bottom="0.74803149606299213"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5"/>
  <sheetViews>
    <sheetView zoomScale="85" zoomScaleNormal="85" zoomScaleSheetLayoutView="145" workbookViewId="0">
      <selection activeCellId="1" sqref="G6:H19 A1:C1"/>
    </sheetView>
  </sheetViews>
  <sheetFormatPr defaultRowHeight="14.4" x14ac:dyDescent="0.3"/>
  <cols>
    <col min="1" max="1" width="4.33203125" customWidth="1"/>
    <col min="2" max="2" width="30.44140625" customWidth="1"/>
    <col min="3" max="3" width="3.6640625" bestFit="1" customWidth="1"/>
    <col min="4" max="4" width="9.88671875" customWidth="1"/>
    <col min="5" max="5" width="9.5546875" style="9" customWidth="1"/>
    <col min="6" max="6" width="10.77734375" bestFit="1" customWidth="1"/>
    <col min="7" max="7" width="21.5546875" customWidth="1"/>
    <col min="8" max="8" width="57" customWidth="1"/>
    <col min="9" max="9" width="8.88671875" customWidth="1"/>
    <col min="10" max="10" width="11.77734375" bestFit="1" customWidth="1"/>
    <col min="15" max="15" width="8.88671875" hidden="1" customWidth="1"/>
    <col min="16" max="16" width="9.33203125" hidden="1" customWidth="1"/>
    <col min="17" max="17" width="8.88671875" hidden="1" customWidth="1"/>
    <col min="18" max="22" width="8.88671875" customWidth="1"/>
  </cols>
  <sheetData>
    <row r="1" spans="1:28" ht="45" customHeight="1" x14ac:dyDescent="0.3">
      <c r="A1" s="61" t="s">
        <v>30</v>
      </c>
      <c r="B1" s="61"/>
      <c r="C1" s="61"/>
      <c r="J1" s="48" t="s">
        <v>213</v>
      </c>
    </row>
    <row r="2" spans="1:28" ht="35.25" customHeight="1" x14ac:dyDescent="0.3">
      <c r="A2" s="68" t="s">
        <v>75</v>
      </c>
      <c r="B2" s="69"/>
      <c r="C2" s="69"/>
      <c r="D2" s="69"/>
      <c r="E2" s="69"/>
      <c r="F2" s="69"/>
      <c r="G2" s="69"/>
      <c r="H2" s="69"/>
      <c r="I2" s="69"/>
      <c r="J2" s="69"/>
      <c r="L2" s="49"/>
      <c r="M2" s="49"/>
      <c r="N2" s="49"/>
      <c r="O2" s="49"/>
      <c r="P2" s="49"/>
      <c r="Q2" s="49"/>
      <c r="R2" s="49"/>
      <c r="S2" s="49"/>
      <c r="T2" s="49"/>
      <c r="U2" s="49"/>
      <c r="V2" s="49"/>
      <c r="W2" s="49"/>
      <c r="X2" s="49"/>
      <c r="Y2" s="49"/>
      <c r="Z2" s="49"/>
    </row>
    <row r="3" spans="1:28" ht="15" thickBot="1" x14ac:dyDescent="0.35">
      <c r="L3" s="49"/>
      <c r="M3" s="49"/>
      <c r="N3" s="49"/>
      <c r="O3" s="49"/>
      <c r="P3" s="49"/>
      <c r="Q3" s="49"/>
      <c r="R3" s="49"/>
      <c r="S3" s="49"/>
      <c r="T3" s="49"/>
      <c r="U3" s="49"/>
      <c r="V3" s="49"/>
      <c r="W3" s="49"/>
      <c r="X3" s="49"/>
      <c r="Y3" s="49"/>
      <c r="Z3" s="49"/>
    </row>
    <row r="4" spans="1:28" ht="60" customHeight="1" thickBot="1" x14ac:dyDescent="0.35">
      <c r="A4" s="1" t="s">
        <v>0</v>
      </c>
      <c r="B4" s="4" t="s">
        <v>1</v>
      </c>
      <c r="C4" s="4" t="s">
        <v>2</v>
      </c>
      <c r="D4" s="4" t="s">
        <v>3</v>
      </c>
      <c r="E4" s="10" t="s">
        <v>34</v>
      </c>
      <c r="F4" s="4" t="s">
        <v>31</v>
      </c>
      <c r="G4" s="22" t="s">
        <v>35</v>
      </c>
      <c r="H4" s="54" t="s">
        <v>225</v>
      </c>
      <c r="I4" s="5" t="s">
        <v>32</v>
      </c>
      <c r="J4" s="6" t="s">
        <v>33</v>
      </c>
      <c r="K4" s="49"/>
      <c r="L4" s="49"/>
      <c r="M4" s="49"/>
      <c r="N4" s="49"/>
      <c r="O4" s="49"/>
      <c r="P4" s="62" t="s">
        <v>4</v>
      </c>
      <c r="Q4" s="63"/>
      <c r="R4" s="49"/>
      <c r="S4" s="49"/>
      <c r="T4" s="49"/>
      <c r="U4" s="49"/>
      <c r="V4" s="49"/>
      <c r="W4" s="49"/>
      <c r="X4" s="49"/>
      <c r="Y4" s="49"/>
      <c r="Z4" s="49"/>
      <c r="AA4" s="49"/>
      <c r="AB4" s="49"/>
    </row>
    <row r="5" spans="1:28" ht="15" thickBot="1" x14ac:dyDescent="0.35">
      <c r="A5" s="26">
        <v>0</v>
      </c>
      <c r="B5" s="27">
        <v>1</v>
      </c>
      <c r="C5" s="27">
        <v>2</v>
      </c>
      <c r="D5" s="27">
        <v>3</v>
      </c>
      <c r="E5" s="28">
        <v>4</v>
      </c>
      <c r="F5" s="27">
        <v>5</v>
      </c>
      <c r="G5" s="29">
        <v>6</v>
      </c>
      <c r="H5" s="29">
        <v>7</v>
      </c>
      <c r="I5" s="30">
        <v>8</v>
      </c>
      <c r="J5" s="31">
        <v>9</v>
      </c>
      <c r="K5" s="49"/>
      <c r="L5" s="49"/>
      <c r="M5" s="49"/>
      <c r="N5" s="49"/>
      <c r="O5" s="49"/>
      <c r="P5" s="57"/>
      <c r="Q5" s="57"/>
      <c r="R5" s="49"/>
      <c r="S5" s="49"/>
      <c r="T5" s="49"/>
      <c r="U5" s="49"/>
      <c r="V5" s="49"/>
      <c r="W5" s="49"/>
      <c r="X5" s="49"/>
      <c r="Y5" s="49"/>
      <c r="Z5" s="49"/>
      <c r="AA5" s="49"/>
      <c r="AB5" s="49"/>
    </row>
    <row r="6" spans="1:28" x14ac:dyDescent="0.3">
      <c r="A6" s="41">
        <v>1</v>
      </c>
      <c r="B6" s="33" t="s">
        <v>76</v>
      </c>
      <c r="C6" s="33" t="s">
        <v>9</v>
      </c>
      <c r="D6" s="74">
        <v>5779</v>
      </c>
      <c r="E6" s="75">
        <v>13.69</v>
      </c>
      <c r="F6" s="35">
        <f t="shared" ref="F6:F19" si="0">D6*E6</f>
        <v>79114.509999999995</v>
      </c>
      <c r="G6" s="51" t="s">
        <v>217</v>
      </c>
      <c r="H6" s="55" t="s">
        <v>221</v>
      </c>
      <c r="I6" s="36">
        <f t="shared" ref="I6:I19" si="1">IF(G6="Producător",40,IF(G6="Producător-ofertant",25,IF(G6="Producător-intermediar-ofertant",10,IF(G6="Peste 3 operatori ec.",0))))</f>
        <v>40</v>
      </c>
      <c r="J6" s="37">
        <f t="shared" ref="J6:J19" si="2">F6*I6</f>
        <v>3164580.4</v>
      </c>
      <c r="K6" s="49"/>
      <c r="L6" s="49"/>
      <c r="M6" s="49"/>
      <c r="N6" s="49"/>
      <c r="O6" s="49"/>
      <c r="P6" s="49" t="s">
        <v>217</v>
      </c>
      <c r="Q6" s="49" t="s">
        <v>5</v>
      </c>
      <c r="R6" s="49"/>
      <c r="S6" s="49"/>
      <c r="T6" s="49"/>
      <c r="U6" s="49"/>
      <c r="V6" s="49"/>
      <c r="W6" s="49"/>
      <c r="X6" s="49"/>
      <c r="Y6" s="49"/>
      <c r="Z6" s="49"/>
      <c r="AA6" s="49"/>
      <c r="AB6" s="49"/>
    </row>
    <row r="7" spans="1:28" x14ac:dyDescent="0.3">
      <c r="A7" s="24">
        <v>2</v>
      </c>
      <c r="B7" s="14" t="s">
        <v>77</v>
      </c>
      <c r="C7" s="14" t="s">
        <v>9</v>
      </c>
      <c r="D7" s="71">
        <v>11558</v>
      </c>
      <c r="E7" s="72">
        <v>26.22</v>
      </c>
      <c r="F7" s="16">
        <f t="shared" si="0"/>
        <v>303050.76</v>
      </c>
      <c r="G7" s="52" t="s">
        <v>217</v>
      </c>
      <c r="H7" s="56" t="s">
        <v>228</v>
      </c>
      <c r="I7" s="7">
        <f t="shared" si="1"/>
        <v>40</v>
      </c>
      <c r="J7" s="8">
        <f t="shared" si="2"/>
        <v>12122030.4</v>
      </c>
      <c r="K7" s="49"/>
      <c r="L7" s="49"/>
      <c r="M7" s="49"/>
      <c r="N7" s="49"/>
      <c r="O7" s="49"/>
      <c r="P7" s="49" t="s">
        <v>218</v>
      </c>
      <c r="Q7" s="49" t="s">
        <v>6</v>
      </c>
      <c r="R7" s="49"/>
      <c r="S7" s="49"/>
      <c r="T7" s="49"/>
      <c r="U7" s="49"/>
      <c r="V7" s="49"/>
      <c r="W7" s="49"/>
      <c r="X7" s="49"/>
      <c r="Y7" s="49"/>
      <c r="Z7" s="49"/>
      <c r="AA7" s="49"/>
      <c r="AB7" s="49"/>
    </row>
    <row r="8" spans="1:28" x14ac:dyDescent="0.3">
      <c r="A8" s="24">
        <v>3</v>
      </c>
      <c r="B8" s="14" t="s">
        <v>78</v>
      </c>
      <c r="C8" s="14" t="s">
        <v>9</v>
      </c>
      <c r="D8" s="71">
        <v>11558</v>
      </c>
      <c r="E8" s="72">
        <v>21.16</v>
      </c>
      <c r="F8" s="16">
        <f t="shared" si="0"/>
        <v>244567.28</v>
      </c>
      <c r="G8" s="52" t="s">
        <v>218</v>
      </c>
      <c r="H8" s="56" t="s">
        <v>222</v>
      </c>
      <c r="I8" s="7">
        <f t="shared" si="1"/>
        <v>25</v>
      </c>
      <c r="J8" s="8">
        <f t="shared" si="2"/>
        <v>6114182</v>
      </c>
      <c r="K8" s="49"/>
      <c r="L8" s="49"/>
      <c r="M8" s="49"/>
      <c r="N8" s="49"/>
      <c r="O8" s="49"/>
      <c r="P8" s="49" t="s">
        <v>219</v>
      </c>
      <c r="Q8" s="49" t="s">
        <v>7</v>
      </c>
      <c r="R8" s="49"/>
      <c r="S8" s="49"/>
      <c r="T8" s="49"/>
      <c r="U8" s="49"/>
      <c r="V8" s="49"/>
      <c r="W8" s="49"/>
      <c r="X8" s="49"/>
      <c r="Y8" s="49"/>
      <c r="Z8" s="49"/>
      <c r="AA8" s="49"/>
      <c r="AB8" s="49"/>
    </row>
    <row r="9" spans="1:28" x14ac:dyDescent="0.3">
      <c r="A9" s="24">
        <v>4</v>
      </c>
      <c r="B9" s="14" t="s">
        <v>79</v>
      </c>
      <c r="C9" s="14" t="s">
        <v>9</v>
      </c>
      <c r="D9" s="71">
        <v>898</v>
      </c>
      <c r="E9" s="72">
        <v>18.170000000000002</v>
      </c>
      <c r="F9" s="16">
        <f t="shared" si="0"/>
        <v>16316.660000000002</v>
      </c>
      <c r="G9" s="52" t="s">
        <v>218</v>
      </c>
      <c r="H9" s="56" t="s">
        <v>223</v>
      </c>
      <c r="I9" s="7">
        <f t="shared" si="1"/>
        <v>25</v>
      </c>
      <c r="J9" s="8">
        <f t="shared" si="2"/>
        <v>407916.50000000006</v>
      </c>
      <c r="K9" s="49"/>
      <c r="L9" s="49"/>
      <c r="M9" s="49"/>
      <c r="N9" s="49"/>
      <c r="O9" s="49"/>
      <c r="P9" s="49" t="s">
        <v>220</v>
      </c>
      <c r="Q9" s="49" t="s">
        <v>8</v>
      </c>
      <c r="R9" s="49"/>
      <c r="S9" s="49"/>
      <c r="T9" s="49"/>
      <c r="U9" s="49"/>
      <c r="V9" s="49"/>
      <c r="W9" s="49"/>
      <c r="X9" s="49"/>
      <c r="Y9" s="49"/>
      <c r="Z9" s="49"/>
      <c r="AA9" s="49"/>
      <c r="AB9" s="49"/>
    </row>
    <row r="10" spans="1:28" x14ac:dyDescent="0.3">
      <c r="A10" s="24">
        <v>5</v>
      </c>
      <c r="B10" s="42" t="s">
        <v>80</v>
      </c>
      <c r="C10" s="14" t="s">
        <v>9</v>
      </c>
      <c r="D10" s="71">
        <v>1346</v>
      </c>
      <c r="E10" s="72">
        <v>17.02</v>
      </c>
      <c r="F10" s="16">
        <f t="shared" si="0"/>
        <v>22908.92</v>
      </c>
      <c r="G10" s="52" t="s">
        <v>219</v>
      </c>
      <c r="H10" s="56" t="s">
        <v>224</v>
      </c>
      <c r="I10" s="7">
        <f t="shared" si="1"/>
        <v>10</v>
      </c>
      <c r="J10" s="8">
        <f t="shared" si="2"/>
        <v>229089.19999999998</v>
      </c>
      <c r="K10" s="49"/>
      <c r="L10" s="49"/>
      <c r="M10" s="49"/>
      <c r="N10" s="49"/>
      <c r="O10" s="49"/>
      <c r="P10" s="49"/>
      <c r="R10" s="49"/>
      <c r="S10" s="49"/>
      <c r="T10" s="49"/>
      <c r="U10" s="49"/>
      <c r="V10" s="49"/>
      <c r="W10" s="49"/>
      <c r="X10" s="49"/>
      <c r="Y10" s="49"/>
      <c r="Z10" s="49"/>
      <c r="AA10" s="49"/>
      <c r="AB10" s="49"/>
    </row>
    <row r="11" spans="1:28" x14ac:dyDescent="0.3">
      <c r="A11" s="24">
        <v>6</v>
      </c>
      <c r="B11" s="14" t="s">
        <v>81</v>
      </c>
      <c r="C11" s="14" t="s">
        <v>9</v>
      </c>
      <c r="D11" s="71">
        <v>8527</v>
      </c>
      <c r="E11" s="72">
        <v>18.77</v>
      </c>
      <c r="F11" s="16">
        <f t="shared" si="0"/>
        <v>160051.79</v>
      </c>
      <c r="G11" s="52" t="s">
        <v>219</v>
      </c>
      <c r="H11" s="56" t="s">
        <v>226</v>
      </c>
      <c r="I11" s="7">
        <f t="shared" si="1"/>
        <v>10</v>
      </c>
      <c r="J11" s="8">
        <f t="shared" si="2"/>
        <v>1600517.9000000001</v>
      </c>
      <c r="K11" s="49"/>
      <c r="L11" s="49"/>
      <c r="M11" s="49"/>
      <c r="N11" s="49"/>
      <c r="O11" s="49"/>
      <c r="P11" s="49"/>
      <c r="Q11" s="49"/>
      <c r="R11" s="49"/>
      <c r="S11" s="49"/>
      <c r="T11" s="49"/>
      <c r="U11" s="49"/>
      <c r="V11" s="49"/>
      <c r="W11" s="49"/>
      <c r="X11" s="49"/>
      <c r="Y11" s="49"/>
      <c r="Z11" s="49"/>
      <c r="AA11" s="49"/>
      <c r="AB11" s="49"/>
    </row>
    <row r="12" spans="1:28" x14ac:dyDescent="0.3">
      <c r="A12" s="24">
        <v>7</v>
      </c>
      <c r="B12" s="14" t="s">
        <v>82</v>
      </c>
      <c r="C12" s="14" t="s">
        <v>9</v>
      </c>
      <c r="D12" s="71">
        <v>16157</v>
      </c>
      <c r="E12" s="72">
        <v>27.49</v>
      </c>
      <c r="F12" s="16">
        <f t="shared" si="0"/>
        <v>444155.93</v>
      </c>
      <c r="G12" s="52" t="s">
        <v>220</v>
      </c>
      <c r="H12" s="52"/>
      <c r="I12" s="7">
        <f t="shared" si="1"/>
        <v>0</v>
      </c>
      <c r="J12" s="8">
        <f t="shared" si="2"/>
        <v>0</v>
      </c>
      <c r="K12" s="49"/>
      <c r="L12" s="49"/>
      <c r="M12" s="49"/>
      <c r="N12" s="49"/>
      <c r="O12" s="49"/>
      <c r="P12" s="49"/>
      <c r="Q12" s="49"/>
      <c r="R12" s="49"/>
      <c r="S12" s="49"/>
      <c r="T12" s="49"/>
      <c r="U12" s="49"/>
      <c r="V12" s="49"/>
      <c r="W12" s="49"/>
      <c r="X12" s="49"/>
      <c r="Y12" s="49"/>
      <c r="Z12" s="49"/>
      <c r="AA12" s="49"/>
      <c r="AB12" s="49"/>
    </row>
    <row r="13" spans="1:28" x14ac:dyDescent="0.3">
      <c r="A13" s="24">
        <v>8</v>
      </c>
      <c r="B13" s="14" t="s">
        <v>83</v>
      </c>
      <c r="C13" s="14" t="s">
        <v>9</v>
      </c>
      <c r="D13" s="71">
        <v>17952</v>
      </c>
      <c r="E13" s="72">
        <v>27.49</v>
      </c>
      <c r="F13" s="16">
        <f t="shared" si="0"/>
        <v>493500.48</v>
      </c>
      <c r="G13" s="52" t="s">
        <v>217</v>
      </c>
      <c r="H13" s="52"/>
      <c r="I13" s="7">
        <f t="shared" si="1"/>
        <v>40</v>
      </c>
      <c r="J13" s="8">
        <f t="shared" si="2"/>
        <v>19740019.199999999</v>
      </c>
      <c r="K13" s="49"/>
      <c r="L13" s="49"/>
      <c r="M13" s="49"/>
      <c r="N13" s="49"/>
      <c r="O13" s="49"/>
      <c r="P13" s="49"/>
      <c r="Q13" s="49"/>
      <c r="R13" s="49"/>
      <c r="S13" s="49"/>
      <c r="T13" s="49"/>
      <c r="U13" s="49"/>
      <c r="V13" s="49"/>
      <c r="W13" s="49"/>
      <c r="X13" s="49"/>
      <c r="Y13" s="49"/>
      <c r="Z13" s="49"/>
      <c r="AA13" s="49"/>
      <c r="AB13" s="49"/>
    </row>
    <row r="14" spans="1:28" x14ac:dyDescent="0.3">
      <c r="A14" s="24">
        <v>9</v>
      </c>
      <c r="B14" s="14" t="s">
        <v>84</v>
      </c>
      <c r="C14" s="14" t="s">
        <v>9</v>
      </c>
      <c r="D14" s="71">
        <v>345</v>
      </c>
      <c r="E14" s="72">
        <v>25.3</v>
      </c>
      <c r="F14" s="16">
        <f t="shared" si="0"/>
        <v>8728.5</v>
      </c>
      <c r="G14" s="52" t="s">
        <v>217</v>
      </c>
      <c r="H14" s="52"/>
      <c r="I14" s="7">
        <f t="shared" si="1"/>
        <v>40</v>
      </c>
      <c r="J14" s="8">
        <f t="shared" si="2"/>
        <v>349140</v>
      </c>
      <c r="K14" s="49"/>
      <c r="L14" s="49"/>
      <c r="M14" s="49"/>
      <c r="N14" s="49"/>
      <c r="O14" s="49"/>
      <c r="P14" s="49"/>
      <c r="Q14" s="49"/>
      <c r="R14" s="49"/>
      <c r="S14" s="49"/>
      <c r="T14" s="49"/>
      <c r="U14" s="49"/>
      <c r="V14" s="49"/>
      <c r="W14" s="49"/>
      <c r="X14" s="49"/>
      <c r="Y14" s="49"/>
      <c r="Z14" s="49"/>
      <c r="AA14" s="49"/>
      <c r="AB14" s="49"/>
    </row>
    <row r="15" spans="1:28" x14ac:dyDescent="0.3">
      <c r="A15" s="24">
        <v>10</v>
      </c>
      <c r="B15" s="14" t="s">
        <v>85</v>
      </c>
      <c r="C15" s="14" t="s">
        <v>9</v>
      </c>
      <c r="D15" s="71">
        <v>5175</v>
      </c>
      <c r="E15" s="72">
        <v>34.5</v>
      </c>
      <c r="F15" s="16">
        <f t="shared" si="0"/>
        <v>178537.5</v>
      </c>
      <c r="G15" s="52" t="s">
        <v>217</v>
      </c>
      <c r="H15" s="52"/>
      <c r="I15" s="7">
        <f t="shared" si="1"/>
        <v>40</v>
      </c>
      <c r="J15" s="8">
        <f t="shared" si="2"/>
        <v>7141500</v>
      </c>
      <c r="K15" s="49"/>
      <c r="L15" s="49"/>
      <c r="M15" s="49"/>
      <c r="N15" s="49"/>
      <c r="O15" s="49"/>
      <c r="P15" s="49"/>
      <c r="Q15" s="49"/>
      <c r="R15" s="49"/>
      <c r="S15" s="49"/>
      <c r="T15" s="49"/>
      <c r="U15" s="49"/>
      <c r="V15" s="49"/>
      <c r="W15" s="49"/>
      <c r="X15" s="49"/>
      <c r="Y15" s="49"/>
      <c r="Z15" s="49"/>
      <c r="AA15" s="49"/>
      <c r="AB15" s="49"/>
    </row>
    <row r="16" spans="1:28" x14ac:dyDescent="0.3">
      <c r="A16" s="24">
        <v>11</v>
      </c>
      <c r="B16" s="14" t="s">
        <v>86</v>
      </c>
      <c r="C16" s="14" t="s">
        <v>9</v>
      </c>
      <c r="D16" s="71">
        <v>15524</v>
      </c>
      <c r="E16" s="72">
        <v>49.45</v>
      </c>
      <c r="F16" s="16">
        <f t="shared" si="0"/>
        <v>767661.8</v>
      </c>
      <c r="G16" s="52" t="s">
        <v>217</v>
      </c>
      <c r="H16" s="52"/>
      <c r="I16" s="7">
        <f t="shared" si="1"/>
        <v>40</v>
      </c>
      <c r="J16" s="8">
        <f t="shared" si="2"/>
        <v>30706472</v>
      </c>
      <c r="K16" s="49"/>
      <c r="L16" s="49"/>
      <c r="M16" s="49"/>
      <c r="N16" s="49"/>
      <c r="O16" s="49"/>
      <c r="P16" s="49"/>
      <c r="Q16" s="49"/>
      <c r="R16" s="49"/>
      <c r="S16" s="49"/>
      <c r="T16" s="49"/>
      <c r="U16" s="49"/>
      <c r="V16" s="49"/>
      <c r="W16" s="49"/>
      <c r="X16" s="49"/>
      <c r="Y16" s="49"/>
      <c r="Z16" s="49"/>
      <c r="AA16" s="49"/>
      <c r="AB16" s="49"/>
    </row>
    <row r="17" spans="1:28" x14ac:dyDescent="0.3">
      <c r="A17" s="24">
        <v>12</v>
      </c>
      <c r="B17" s="14" t="s">
        <v>87</v>
      </c>
      <c r="C17" s="14" t="s">
        <v>9</v>
      </c>
      <c r="D17" s="71">
        <v>12074</v>
      </c>
      <c r="E17" s="72">
        <v>49.45</v>
      </c>
      <c r="F17" s="16">
        <f t="shared" si="0"/>
        <v>597059.30000000005</v>
      </c>
      <c r="G17" s="52" t="s">
        <v>217</v>
      </c>
      <c r="H17" s="52"/>
      <c r="I17" s="7">
        <f t="shared" si="1"/>
        <v>40</v>
      </c>
      <c r="J17" s="8">
        <f t="shared" si="2"/>
        <v>23882372</v>
      </c>
      <c r="K17" s="49"/>
      <c r="L17" s="49"/>
      <c r="M17" s="49"/>
      <c r="N17" s="49"/>
      <c r="O17" s="49"/>
      <c r="P17" s="49"/>
      <c r="Q17" s="49"/>
      <c r="R17" s="49"/>
      <c r="S17" s="49"/>
      <c r="T17" s="49"/>
      <c r="U17" s="49"/>
      <c r="V17" s="49"/>
      <c r="W17" s="49"/>
      <c r="X17" s="49"/>
      <c r="Y17" s="49"/>
      <c r="Z17" s="49"/>
      <c r="AA17" s="49"/>
      <c r="AB17" s="49"/>
    </row>
    <row r="18" spans="1:28" x14ac:dyDescent="0.3">
      <c r="A18" s="24">
        <v>13</v>
      </c>
      <c r="B18" s="14" t="s">
        <v>88</v>
      </c>
      <c r="C18" s="14" t="s">
        <v>9</v>
      </c>
      <c r="D18" s="71">
        <v>1380</v>
      </c>
      <c r="E18" s="72">
        <v>9.1999999999999993</v>
      </c>
      <c r="F18" s="16">
        <f t="shared" si="0"/>
        <v>12695.999999999998</v>
      </c>
      <c r="G18" s="52" t="s">
        <v>217</v>
      </c>
      <c r="H18" s="52"/>
      <c r="I18" s="7">
        <f t="shared" si="1"/>
        <v>40</v>
      </c>
      <c r="J18" s="8">
        <f t="shared" si="2"/>
        <v>507839.99999999994</v>
      </c>
      <c r="K18" s="49"/>
      <c r="L18" s="49"/>
      <c r="M18" s="49"/>
      <c r="N18" s="49"/>
      <c r="O18" s="49"/>
      <c r="P18" s="49"/>
      <c r="Q18" s="49"/>
      <c r="R18" s="49"/>
      <c r="S18" s="49"/>
      <c r="T18" s="49"/>
      <c r="U18" s="49"/>
      <c r="V18" s="49"/>
      <c r="W18" s="49"/>
      <c r="X18" s="49"/>
      <c r="Y18" s="49"/>
      <c r="Z18" s="49"/>
      <c r="AA18" s="49"/>
      <c r="AB18" s="49"/>
    </row>
    <row r="19" spans="1:28" ht="15" thickBot="1" x14ac:dyDescent="0.35">
      <c r="A19" s="25">
        <v>14</v>
      </c>
      <c r="B19" s="17" t="s">
        <v>89</v>
      </c>
      <c r="C19" s="17" t="s">
        <v>90</v>
      </c>
      <c r="D19" s="77">
        <v>411691</v>
      </c>
      <c r="E19" s="78">
        <v>0.98</v>
      </c>
      <c r="F19" s="19">
        <f t="shared" si="0"/>
        <v>403457.18</v>
      </c>
      <c r="G19" s="53" t="s">
        <v>217</v>
      </c>
      <c r="H19" s="53"/>
      <c r="I19" s="20">
        <f t="shared" si="1"/>
        <v>40</v>
      </c>
      <c r="J19" s="21">
        <f t="shared" si="2"/>
        <v>16138287.199999999</v>
      </c>
      <c r="K19" s="49"/>
      <c r="L19" s="49"/>
      <c r="M19" s="49"/>
      <c r="N19" s="49"/>
      <c r="O19" s="49"/>
      <c r="P19" s="49"/>
      <c r="Q19" s="49"/>
      <c r="R19" s="49"/>
      <c r="S19" s="49"/>
      <c r="T19" s="49"/>
      <c r="U19" s="49"/>
      <c r="V19" s="49"/>
      <c r="W19" s="49"/>
      <c r="X19" s="49"/>
      <c r="Y19" s="49"/>
      <c r="Z19" s="49"/>
      <c r="AA19" s="49"/>
      <c r="AB19" s="49"/>
    </row>
    <row r="20" spans="1:28" ht="15" thickBot="1" x14ac:dyDescent="0.35">
      <c r="B20" s="65" t="s">
        <v>12</v>
      </c>
      <c r="C20" s="66"/>
      <c r="D20" s="66"/>
      <c r="E20" s="66"/>
      <c r="F20" s="12">
        <f>SUM(F6:F19)</f>
        <v>3731806.61</v>
      </c>
      <c r="G20" s="64" t="s">
        <v>11</v>
      </c>
      <c r="H20" s="64"/>
      <c r="I20" s="64"/>
      <c r="J20" s="13">
        <f>SUM(J6:J19)</f>
        <v>122103946.8</v>
      </c>
      <c r="K20" s="49"/>
      <c r="L20" s="49"/>
      <c r="M20" s="49"/>
      <c r="N20" s="49"/>
      <c r="O20" s="49"/>
      <c r="P20" s="49"/>
      <c r="Q20" s="49"/>
      <c r="R20" s="49"/>
      <c r="S20" s="49"/>
      <c r="T20" s="49"/>
      <c r="U20" s="49"/>
      <c r="V20" s="49"/>
      <c r="W20" s="49"/>
      <c r="X20" s="49"/>
      <c r="Y20" s="49"/>
      <c r="Z20" s="49"/>
      <c r="AA20" s="49"/>
      <c r="AB20" s="49"/>
    </row>
    <row r="21" spans="1:28" ht="15" thickBot="1" x14ac:dyDescent="0.35">
      <c r="B21" s="2"/>
      <c r="C21" s="2"/>
      <c r="D21" s="2"/>
      <c r="E21" s="11"/>
      <c r="F21" s="2"/>
      <c r="G21" s="2"/>
      <c r="H21" s="2"/>
      <c r="I21" s="2"/>
      <c r="J21" s="2"/>
      <c r="K21" s="49"/>
      <c r="L21" s="49"/>
      <c r="M21" s="49"/>
      <c r="N21" s="49"/>
      <c r="O21" s="49"/>
      <c r="P21" s="49"/>
      <c r="Q21" s="49"/>
      <c r="R21" s="49"/>
      <c r="S21" s="49"/>
      <c r="T21" s="49"/>
      <c r="U21" s="49"/>
      <c r="V21" s="49"/>
      <c r="W21" s="49"/>
      <c r="X21" s="49"/>
      <c r="Y21" s="49"/>
      <c r="Z21" s="49"/>
      <c r="AA21" s="49"/>
      <c r="AB21" s="49"/>
    </row>
    <row r="22" spans="1:28" ht="15" thickBot="1" x14ac:dyDescent="0.35">
      <c r="B22" s="67" t="s">
        <v>14</v>
      </c>
      <c r="C22" s="67"/>
      <c r="D22" s="67"/>
      <c r="E22" s="23">
        <f>ROUND(J20/F20,2)</f>
        <v>32.72</v>
      </c>
      <c r="F22" s="2"/>
      <c r="G22" s="2"/>
      <c r="H22" s="2"/>
      <c r="I22" s="2" t="s">
        <v>184</v>
      </c>
      <c r="J22" s="2"/>
      <c r="K22" s="49"/>
      <c r="L22" s="49"/>
      <c r="M22" s="49"/>
      <c r="N22" s="49"/>
      <c r="O22" s="49"/>
      <c r="P22" s="49"/>
      <c r="Q22" s="49"/>
      <c r="R22" s="49"/>
      <c r="S22" s="49"/>
      <c r="T22" s="49"/>
      <c r="U22" s="49"/>
      <c r="V22" s="49"/>
      <c r="W22" s="49"/>
      <c r="X22" s="49"/>
      <c r="Y22" s="49"/>
      <c r="Z22" s="49"/>
      <c r="AA22" s="49"/>
      <c r="AB22" s="49"/>
    </row>
    <row r="23" spans="1:28" x14ac:dyDescent="0.3">
      <c r="B23" s="3" t="s">
        <v>13</v>
      </c>
      <c r="C23" s="2"/>
      <c r="D23" s="2"/>
      <c r="E23" s="11"/>
      <c r="F23" s="2"/>
      <c r="G23" s="2"/>
      <c r="H23" s="2"/>
      <c r="I23" s="2"/>
      <c r="J23" s="2"/>
      <c r="K23" s="49"/>
      <c r="L23" s="49"/>
      <c r="M23" s="49"/>
      <c r="N23" s="49"/>
      <c r="O23" s="49"/>
      <c r="P23" s="49"/>
      <c r="Q23" s="49"/>
      <c r="R23" s="49"/>
      <c r="S23" s="49"/>
      <c r="T23" s="49"/>
      <c r="U23" s="49"/>
      <c r="V23" s="49"/>
      <c r="W23" s="49"/>
      <c r="X23" s="49"/>
      <c r="Y23" s="49"/>
      <c r="Z23" s="49"/>
      <c r="AA23" s="49"/>
      <c r="AB23" s="49"/>
    </row>
    <row r="24" spans="1:28" x14ac:dyDescent="0.3">
      <c r="K24" s="49"/>
      <c r="L24" s="49"/>
      <c r="M24" s="49"/>
      <c r="N24" s="49"/>
      <c r="O24" s="49"/>
      <c r="P24" s="49"/>
      <c r="Q24" s="49"/>
      <c r="R24" s="49"/>
      <c r="S24" s="49"/>
      <c r="T24" s="49"/>
      <c r="U24" s="49"/>
      <c r="V24" s="49"/>
      <c r="W24" s="49"/>
      <c r="X24" s="49"/>
      <c r="Y24" s="49"/>
      <c r="Z24" s="49"/>
      <c r="AA24" s="49"/>
      <c r="AB24" s="49"/>
    </row>
    <row r="25" spans="1:28" ht="53.4" customHeight="1" x14ac:dyDescent="0.3">
      <c r="B25" s="60" t="s">
        <v>216</v>
      </c>
      <c r="C25" s="60"/>
      <c r="D25" s="60"/>
      <c r="E25" s="60"/>
      <c r="F25" s="60"/>
      <c r="G25" s="60"/>
      <c r="H25" s="60"/>
      <c r="I25" s="60"/>
      <c r="J25" s="60"/>
      <c r="K25" s="49"/>
      <c r="L25" s="49"/>
      <c r="M25" s="49"/>
      <c r="N25" s="49"/>
      <c r="O25" s="49"/>
      <c r="P25" s="49"/>
      <c r="Q25" s="49"/>
      <c r="R25" s="49"/>
      <c r="S25" s="49"/>
      <c r="T25" s="49"/>
      <c r="U25" s="49"/>
      <c r="V25" s="49"/>
      <c r="W25" s="49"/>
      <c r="X25" s="49"/>
      <c r="Y25" s="49"/>
      <c r="Z25" s="49"/>
      <c r="AA25" s="49"/>
      <c r="AB25" s="49"/>
    </row>
  </sheetData>
  <sheetProtection algorithmName="SHA-512" hashValue="Q18yO+uzZaHonco8CZ3tBqlLYfmctnxfq7pTdCWCCTlr72fY8CrGlpgoI5TFjhfU/zr7QZ5wZP/2fYEPfITcxw==" saltValue="YNYQGtVJ5O18ct+2x6rUAg==" spinCount="100000" sheet="1" objects="1" scenarios="1"/>
  <mergeCells count="7">
    <mergeCell ref="B25:J25"/>
    <mergeCell ref="A1:C1"/>
    <mergeCell ref="A2:J2"/>
    <mergeCell ref="P4:Q4"/>
    <mergeCell ref="B20:E20"/>
    <mergeCell ref="G20:I20"/>
    <mergeCell ref="B22:D22"/>
  </mergeCells>
  <dataValidations count="1">
    <dataValidation type="list" allowBlank="1" showInputMessage="1" showErrorMessage="1" sqref="G6:G19" xr:uid="{00000000-0002-0000-0300-000000000000}">
      <formula1>$P$6:$P$9</formula1>
    </dataValidation>
  </dataValidations>
  <pageMargins left="0.33" right="0.15748031496062992" top="0.31" bottom="0.7480314960629921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28"/>
  <sheetViews>
    <sheetView zoomScale="85" zoomScaleNormal="85" zoomScaleSheetLayoutView="145" workbookViewId="0">
      <selection activeCellId="1" sqref="G6:H22 A1:C1"/>
    </sheetView>
  </sheetViews>
  <sheetFormatPr defaultRowHeight="14.4" x14ac:dyDescent="0.3"/>
  <cols>
    <col min="1" max="1" width="4.33203125" customWidth="1"/>
    <col min="2" max="2" width="30.44140625" customWidth="1"/>
    <col min="3" max="3" width="3.6640625" bestFit="1" customWidth="1"/>
    <col min="4" max="4" width="9.88671875" customWidth="1"/>
    <col min="5" max="5" width="9.5546875" style="9" customWidth="1"/>
    <col min="6" max="6" width="9.5546875" bestFit="1" customWidth="1"/>
    <col min="7" max="7" width="21.5546875" customWidth="1"/>
    <col min="8" max="8" width="57" customWidth="1"/>
    <col min="9" max="9" width="8.88671875" customWidth="1"/>
    <col min="10" max="10" width="11.77734375" bestFit="1" customWidth="1"/>
    <col min="15" max="15" width="8.88671875" hidden="1" customWidth="1"/>
    <col min="16" max="16" width="9.33203125" hidden="1" customWidth="1"/>
    <col min="17" max="17" width="8.88671875" hidden="1" customWidth="1"/>
    <col min="18" max="22" width="8.88671875" customWidth="1"/>
  </cols>
  <sheetData>
    <row r="1" spans="1:28" ht="45" customHeight="1" x14ac:dyDescent="0.3">
      <c r="A1" s="61" t="s">
        <v>30</v>
      </c>
      <c r="B1" s="61"/>
      <c r="C1" s="61"/>
      <c r="J1" s="48" t="s">
        <v>212</v>
      </c>
    </row>
    <row r="2" spans="1:28" ht="35.25" customHeight="1" x14ac:dyDescent="0.3">
      <c r="A2" s="68" t="s">
        <v>91</v>
      </c>
      <c r="B2" s="69"/>
      <c r="C2" s="69"/>
      <c r="D2" s="69"/>
      <c r="E2" s="69"/>
      <c r="F2" s="69"/>
      <c r="G2" s="69"/>
      <c r="H2" s="69"/>
      <c r="I2" s="69"/>
      <c r="J2" s="69"/>
      <c r="L2" s="49"/>
      <c r="M2" s="49"/>
      <c r="N2" s="49"/>
      <c r="O2" s="49"/>
      <c r="P2" s="49"/>
      <c r="Q2" s="49"/>
      <c r="R2" s="49"/>
      <c r="S2" s="49"/>
      <c r="T2" s="49"/>
      <c r="U2" s="49"/>
      <c r="V2" s="49"/>
      <c r="W2" s="49"/>
      <c r="X2" s="49"/>
      <c r="Y2" s="49"/>
      <c r="Z2" s="49"/>
    </row>
    <row r="3" spans="1:28" ht="15" thickBot="1" x14ac:dyDescent="0.35">
      <c r="L3" s="49"/>
      <c r="M3" s="49"/>
      <c r="N3" s="49"/>
      <c r="O3" s="49"/>
      <c r="P3" s="49"/>
      <c r="Q3" s="49"/>
      <c r="R3" s="49"/>
      <c r="S3" s="49"/>
      <c r="T3" s="49"/>
      <c r="U3" s="49"/>
      <c r="V3" s="49"/>
      <c r="W3" s="49"/>
      <c r="X3" s="49"/>
      <c r="Y3" s="49"/>
      <c r="Z3" s="49"/>
    </row>
    <row r="4" spans="1:28" ht="60" customHeight="1" thickBot="1" x14ac:dyDescent="0.35">
      <c r="A4" s="1" t="s">
        <v>0</v>
      </c>
      <c r="B4" s="4" t="s">
        <v>1</v>
      </c>
      <c r="C4" s="4" t="s">
        <v>2</v>
      </c>
      <c r="D4" s="4" t="s">
        <v>3</v>
      </c>
      <c r="E4" s="10" t="s">
        <v>34</v>
      </c>
      <c r="F4" s="4" t="s">
        <v>31</v>
      </c>
      <c r="G4" s="22" t="s">
        <v>35</v>
      </c>
      <c r="H4" s="54" t="s">
        <v>225</v>
      </c>
      <c r="I4" s="5" t="s">
        <v>32</v>
      </c>
      <c r="J4" s="6" t="s">
        <v>33</v>
      </c>
      <c r="K4" s="49"/>
      <c r="L4" s="49"/>
      <c r="M4" s="49"/>
      <c r="N4" s="49"/>
      <c r="O4" s="49"/>
      <c r="P4" s="62" t="s">
        <v>4</v>
      </c>
      <c r="Q4" s="63"/>
      <c r="R4" s="49"/>
      <c r="S4" s="49"/>
      <c r="T4" s="49"/>
      <c r="U4" s="49"/>
      <c r="V4" s="49"/>
      <c r="W4" s="49"/>
      <c r="X4" s="49"/>
      <c r="Y4" s="49"/>
      <c r="Z4" s="49"/>
      <c r="AA4" s="49"/>
      <c r="AB4" s="49"/>
    </row>
    <row r="5" spans="1:28" ht="15" thickBot="1" x14ac:dyDescent="0.35">
      <c r="A5" s="26">
        <v>0</v>
      </c>
      <c r="B5" s="27">
        <v>1</v>
      </c>
      <c r="C5" s="27">
        <v>2</v>
      </c>
      <c r="D5" s="27">
        <v>3</v>
      </c>
      <c r="E5" s="28">
        <v>4</v>
      </c>
      <c r="F5" s="27">
        <v>5</v>
      </c>
      <c r="G5" s="29">
        <v>6</v>
      </c>
      <c r="H5" s="29">
        <v>7</v>
      </c>
      <c r="I5" s="30">
        <v>8</v>
      </c>
      <c r="J5" s="31">
        <v>9</v>
      </c>
      <c r="K5" s="49"/>
      <c r="L5" s="49"/>
      <c r="M5" s="49"/>
      <c r="N5" s="49"/>
      <c r="O5" s="49"/>
      <c r="P5" s="58"/>
      <c r="Q5" s="58"/>
      <c r="R5" s="49"/>
      <c r="S5" s="49"/>
      <c r="T5" s="49"/>
      <c r="U5" s="49"/>
      <c r="V5" s="49"/>
      <c r="W5" s="49"/>
      <c r="X5" s="49"/>
      <c r="Y5" s="49"/>
      <c r="Z5" s="49"/>
      <c r="AA5" s="49"/>
      <c r="AB5" s="49"/>
    </row>
    <row r="6" spans="1:28" x14ac:dyDescent="0.3">
      <c r="A6" s="41">
        <v>1</v>
      </c>
      <c r="B6" s="43" t="s">
        <v>92</v>
      </c>
      <c r="C6" s="33" t="s">
        <v>9</v>
      </c>
      <c r="D6" s="82">
        <v>2921</v>
      </c>
      <c r="E6" s="83">
        <v>8.14</v>
      </c>
      <c r="F6" s="35">
        <f t="shared" ref="F6:F22" si="0">D6*E6</f>
        <v>23776.940000000002</v>
      </c>
      <c r="G6" s="51" t="s">
        <v>217</v>
      </c>
      <c r="H6" s="55" t="s">
        <v>221</v>
      </c>
      <c r="I6" s="36">
        <f t="shared" ref="I6:I22" si="1">IF(G6="Producător",40,IF(G6="Producător-ofertant",25,IF(G6="Producător-intermediar-ofertant",10,IF(G6="Peste 3 operatori ec.",0))))</f>
        <v>40</v>
      </c>
      <c r="J6" s="37">
        <f t="shared" ref="J6:J22" si="2">F6*I6</f>
        <v>951077.60000000009</v>
      </c>
      <c r="K6" s="49"/>
      <c r="L6" s="49"/>
      <c r="M6" s="49"/>
      <c r="N6" s="49"/>
      <c r="O6" s="49"/>
      <c r="P6" s="49" t="s">
        <v>217</v>
      </c>
      <c r="Q6" s="49" t="s">
        <v>5</v>
      </c>
      <c r="R6" s="49"/>
      <c r="S6" s="49"/>
      <c r="T6" s="49"/>
      <c r="U6" s="49"/>
      <c r="V6" s="49"/>
      <c r="W6" s="49"/>
      <c r="X6" s="49"/>
      <c r="Y6" s="49"/>
      <c r="Z6" s="49"/>
      <c r="AA6" s="49"/>
      <c r="AB6" s="49"/>
    </row>
    <row r="7" spans="1:28" x14ac:dyDescent="0.3">
      <c r="A7" s="24">
        <v>2</v>
      </c>
      <c r="B7" s="32" t="s">
        <v>93</v>
      </c>
      <c r="C7" s="14" t="s">
        <v>9</v>
      </c>
      <c r="D7" s="80">
        <v>5455</v>
      </c>
      <c r="E7" s="81">
        <v>6.21</v>
      </c>
      <c r="F7" s="16">
        <f t="shared" si="0"/>
        <v>33875.550000000003</v>
      </c>
      <c r="G7" s="52" t="s">
        <v>217</v>
      </c>
      <c r="H7" s="56" t="s">
        <v>228</v>
      </c>
      <c r="I7" s="7">
        <f t="shared" si="1"/>
        <v>40</v>
      </c>
      <c r="J7" s="8">
        <f t="shared" si="2"/>
        <v>1355022</v>
      </c>
      <c r="K7" s="49"/>
      <c r="L7" s="49"/>
      <c r="M7" s="49"/>
      <c r="N7" s="49"/>
      <c r="O7" s="49"/>
      <c r="P7" s="49" t="s">
        <v>218</v>
      </c>
      <c r="Q7" s="49" t="s">
        <v>6</v>
      </c>
      <c r="R7" s="49"/>
      <c r="S7" s="49"/>
      <c r="T7" s="49"/>
      <c r="U7" s="49"/>
      <c r="V7" s="49"/>
      <c r="W7" s="49"/>
      <c r="X7" s="49"/>
      <c r="Y7" s="49"/>
      <c r="Z7" s="49"/>
      <c r="AA7" s="49"/>
      <c r="AB7" s="49"/>
    </row>
    <row r="8" spans="1:28" x14ac:dyDescent="0.3">
      <c r="A8" s="24">
        <v>3</v>
      </c>
      <c r="B8" s="32" t="s">
        <v>94</v>
      </c>
      <c r="C8" s="14" t="s">
        <v>9</v>
      </c>
      <c r="D8" s="80">
        <v>5455</v>
      </c>
      <c r="E8" s="81">
        <v>7.02</v>
      </c>
      <c r="F8" s="16">
        <f t="shared" si="0"/>
        <v>38294.1</v>
      </c>
      <c r="G8" s="52" t="s">
        <v>218</v>
      </c>
      <c r="H8" s="56" t="s">
        <v>222</v>
      </c>
      <c r="I8" s="7">
        <f t="shared" si="1"/>
        <v>25</v>
      </c>
      <c r="J8" s="8">
        <f t="shared" si="2"/>
        <v>957352.5</v>
      </c>
      <c r="K8" s="49"/>
      <c r="L8" s="49"/>
      <c r="M8" s="49"/>
      <c r="N8" s="49"/>
      <c r="O8" s="49"/>
      <c r="P8" s="49" t="s">
        <v>219</v>
      </c>
      <c r="Q8" s="49" t="s">
        <v>7</v>
      </c>
      <c r="R8" s="49"/>
      <c r="S8" s="49"/>
      <c r="T8" s="49"/>
      <c r="U8" s="49"/>
      <c r="V8" s="49"/>
      <c r="W8" s="49"/>
      <c r="X8" s="49"/>
      <c r="Y8" s="49"/>
      <c r="Z8" s="49"/>
      <c r="AA8" s="49"/>
      <c r="AB8" s="49"/>
    </row>
    <row r="9" spans="1:28" x14ac:dyDescent="0.3">
      <c r="A9" s="24">
        <v>4</v>
      </c>
      <c r="B9" s="32" t="s">
        <v>95</v>
      </c>
      <c r="C9" s="14" t="s">
        <v>9</v>
      </c>
      <c r="D9" s="80">
        <v>2728</v>
      </c>
      <c r="E9" s="81">
        <v>5.52</v>
      </c>
      <c r="F9" s="16">
        <f t="shared" si="0"/>
        <v>15058.56</v>
      </c>
      <c r="G9" s="52" t="s">
        <v>218</v>
      </c>
      <c r="H9" s="56" t="s">
        <v>223</v>
      </c>
      <c r="I9" s="7">
        <f t="shared" si="1"/>
        <v>25</v>
      </c>
      <c r="J9" s="8">
        <f t="shared" si="2"/>
        <v>376464</v>
      </c>
      <c r="K9" s="49"/>
      <c r="L9" s="49"/>
      <c r="M9" s="49"/>
      <c r="N9" s="49"/>
      <c r="O9" s="49"/>
      <c r="P9" s="49" t="s">
        <v>220</v>
      </c>
      <c r="Q9" s="49" t="s">
        <v>8</v>
      </c>
      <c r="R9" s="49"/>
      <c r="S9" s="49"/>
      <c r="T9" s="49"/>
      <c r="U9" s="49"/>
      <c r="V9" s="49"/>
      <c r="W9" s="49"/>
      <c r="X9" s="49"/>
      <c r="Y9" s="49"/>
      <c r="Z9" s="49"/>
      <c r="AA9" s="49"/>
      <c r="AB9" s="49"/>
    </row>
    <row r="10" spans="1:28" x14ac:dyDescent="0.3">
      <c r="A10" s="24">
        <v>5</v>
      </c>
      <c r="B10" s="32" t="s">
        <v>96</v>
      </c>
      <c r="C10" s="14" t="s">
        <v>9</v>
      </c>
      <c r="D10" s="80">
        <v>2728</v>
      </c>
      <c r="E10" s="81">
        <v>7.05</v>
      </c>
      <c r="F10" s="16">
        <f t="shared" si="0"/>
        <v>19232.399999999998</v>
      </c>
      <c r="G10" s="52" t="s">
        <v>219</v>
      </c>
      <c r="H10" s="56" t="s">
        <v>224</v>
      </c>
      <c r="I10" s="7">
        <f t="shared" si="1"/>
        <v>10</v>
      </c>
      <c r="J10" s="8">
        <f t="shared" si="2"/>
        <v>192323.99999999997</v>
      </c>
      <c r="K10" s="49"/>
      <c r="L10" s="49"/>
      <c r="M10" s="49"/>
      <c r="N10" s="49"/>
      <c r="O10" s="49"/>
      <c r="P10" s="49"/>
      <c r="R10" s="49"/>
      <c r="S10" s="49"/>
      <c r="T10" s="49"/>
      <c r="U10" s="49"/>
      <c r="V10" s="49"/>
      <c r="W10" s="49"/>
      <c r="X10" s="49"/>
      <c r="Y10" s="49"/>
      <c r="Z10" s="49"/>
      <c r="AA10" s="49"/>
      <c r="AB10" s="49"/>
    </row>
    <row r="11" spans="1:28" x14ac:dyDescent="0.3">
      <c r="A11" s="24">
        <v>6</v>
      </c>
      <c r="B11" s="32" t="s">
        <v>97</v>
      </c>
      <c r="C11" s="14" t="s">
        <v>9</v>
      </c>
      <c r="D11" s="80">
        <v>1818</v>
      </c>
      <c r="E11" s="81">
        <v>12.29</v>
      </c>
      <c r="F11" s="16">
        <f t="shared" si="0"/>
        <v>22343.219999999998</v>
      </c>
      <c r="G11" s="52" t="s">
        <v>219</v>
      </c>
      <c r="H11" s="56" t="s">
        <v>226</v>
      </c>
      <c r="I11" s="7">
        <f t="shared" si="1"/>
        <v>10</v>
      </c>
      <c r="J11" s="8">
        <f t="shared" si="2"/>
        <v>223432.19999999998</v>
      </c>
      <c r="K11" s="49"/>
      <c r="L11" s="49"/>
      <c r="M11" s="49"/>
      <c r="N11" s="49"/>
      <c r="O11" s="49"/>
      <c r="P11" s="49"/>
      <c r="Q11" s="49"/>
      <c r="R11" s="49"/>
      <c r="S11" s="49"/>
      <c r="T11" s="49"/>
      <c r="U11" s="49"/>
      <c r="V11" s="49"/>
      <c r="W11" s="49"/>
      <c r="X11" s="49"/>
      <c r="Y11" s="49"/>
      <c r="Z11" s="49"/>
      <c r="AA11" s="49"/>
      <c r="AB11" s="49"/>
    </row>
    <row r="12" spans="1:28" x14ac:dyDescent="0.3">
      <c r="A12" s="24">
        <v>7</v>
      </c>
      <c r="B12" s="14" t="s">
        <v>98</v>
      </c>
      <c r="C12" s="14" t="s">
        <v>9</v>
      </c>
      <c r="D12" s="80">
        <v>5947</v>
      </c>
      <c r="E12" s="81">
        <v>5.37</v>
      </c>
      <c r="F12" s="16">
        <f t="shared" si="0"/>
        <v>31935.39</v>
      </c>
      <c r="G12" s="52" t="s">
        <v>220</v>
      </c>
      <c r="H12" s="52"/>
      <c r="I12" s="7">
        <f t="shared" si="1"/>
        <v>0</v>
      </c>
      <c r="J12" s="8">
        <f t="shared" si="2"/>
        <v>0</v>
      </c>
      <c r="K12" s="49"/>
      <c r="L12" s="49"/>
      <c r="M12" s="49"/>
      <c r="N12" s="49"/>
      <c r="O12" s="49"/>
      <c r="P12" s="49"/>
      <c r="Q12" s="49"/>
      <c r="R12" s="49"/>
      <c r="S12" s="49"/>
      <c r="T12" s="49"/>
      <c r="U12" s="49"/>
      <c r="V12" s="49"/>
      <c r="W12" s="49"/>
      <c r="X12" s="49"/>
      <c r="Y12" s="49"/>
      <c r="Z12" s="49"/>
      <c r="AA12" s="49"/>
      <c r="AB12" s="49"/>
    </row>
    <row r="13" spans="1:28" x14ac:dyDescent="0.3">
      <c r="A13" s="24">
        <v>8</v>
      </c>
      <c r="B13" s="14" t="s">
        <v>99</v>
      </c>
      <c r="C13" s="14" t="s">
        <v>9</v>
      </c>
      <c r="D13" s="80">
        <v>4460</v>
      </c>
      <c r="E13" s="81">
        <v>5.74</v>
      </c>
      <c r="F13" s="16">
        <f t="shared" si="0"/>
        <v>25600.400000000001</v>
      </c>
      <c r="G13" s="52" t="s">
        <v>217</v>
      </c>
      <c r="H13" s="52"/>
      <c r="I13" s="7">
        <f t="shared" si="1"/>
        <v>40</v>
      </c>
      <c r="J13" s="8">
        <f t="shared" si="2"/>
        <v>1024016</v>
      </c>
      <c r="K13" s="49"/>
      <c r="L13" s="49"/>
      <c r="M13" s="49"/>
      <c r="N13" s="49"/>
      <c r="O13" s="49"/>
      <c r="P13" s="49"/>
      <c r="Q13" s="49"/>
      <c r="R13" s="49"/>
      <c r="S13" s="49"/>
      <c r="T13" s="49"/>
      <c r="U13" s="49"/>
      <c r="V13" s="49"/>
      <c r="W13" s="49"/>
      <c r="X13" s="49"/>
      <c r="Y13" s="49"/>
      <c r="Z13" s="49"/>
      <c r="AA13" s="49"/>
      <c r="AB13" s="49"/>
    </row>
    <row r="14" spans="1:28" x14ac:dyDescent="0.3">
      <c r="A14" s="24">
        <v>9</v>
      </c>
      <c r="B14" s="14" t="s">
        <v>100</v>
      </c>
      <c r="C14" s="14" t="s">
        <v>9</v>
      </c>
      <c r="D14" s="80">
        <v>4460</v>
      </c>
      <c r="E14" s="81">
        <v>8.33</v>
      </c>
      <c r="F14" s="16">
        <f t="shared" si="0"/>
        <v>37151.800000000003</v>
      </c>
      <c r="G14" s="52" t="s">
        <v>217</v>
      </c>
      <c r="H14" s="52"/>
      <c r="I14" s="7">
        <f t="shared" si="1"/>
        <v>40</v>
      </c>
      <c r="J14" s="8">
        <f t="shared" si="2"/>
        <v>1486072</v>
      </c>
      <c r="K14" s="49"/>
      <c r="L14" s="49"/>
      <c r="M14" s="49"/>
      <c r="N14" s="49"/>
      <c r="O14" s="49"/>
      <c r="P14" s="49"/>
      <c r="Q14" s="49"/>
      <c r="R14" s="49"/>
      <c r="S14" s="49"/>
      <c r="T14" s="49"/>
      <c r="U14" s="49"/>
      <c r="V14" s="49"/>
      <c r="W14" s="49"/>
      <c r="X14" s="49"/>
      <c r="Y14" s="49"/>
      <c r="Z14" s="49"/>
      <c r="AA14" s="49"/>
      <c r="AB14" s="49"/>
    </row>
    <row r="15" spans="1:28" x14ac:dyDescent="0.3">
      <c r="A15" s="24">
        <v>10</v>
      </c>
      <c r="B15" s="14" t="s">
        <v>101</v>
      </c>
      <c r="C15" s="14" t="s">
        <v>9</v>
      </c>
      <c r="D15" s="80">
        <v>6185</v>
      </c>
      <c r="E15" s="81">
        <v>7.69</v>
      </c>
      <c r="F15" s="16">
        <f t="shared" si="0"/>
        <v>47562.65</v>
      </c>
      <c r="G15" s="52" t="s">
        <v>217</v>
      </c>
      <c r="H15" s="52"/>
      <c r="I15" s="7">
        <f t="shared" si="1"/>
        <v>40</v>
      </c>
      <c r="J15" s="8">
        <f t="shared" si="2"/>
        <v>1902506</v>
      </c>
      <c r="K15" s="49"/>
      <c r="L15" s="49"/>
      <c r="M15" s="49"/>
      <c r="N15" s="49"/>
      <c r="O15" s="49"/>
      <c r="P15" s="49"/>
      <c r="Q15" s="49"/>
      <c r="R15" s="49"/>
      <c r="S15" s="49"/>
      <c r="T15" s="49"/>
      <c r="U15" s="49"/>
      <c r="V15" s="49"/>
      <c r="W15" s="49"/>
      <c r="X15" s="49"/>
      <c r="Y15" s="49"/>
      <c r="Z15" s="49"/>
      <c r="AA15" s="49"/>
      <c r="AB15" s="49"/>
    </row>
    <row r="16" spans="1:28" x14ac:dyDescent="0.3">
      <c r="A16" s="24">
        <v>11</v>
      </c>
      <c r="B16" s="32" t="s">
        <v>102</v>
      </c>
      <c r="C16" s="14" t="s">
        <v>9</v>
      </c>
      <c r="D16" s="80">
        <v>1091</v>
      </c>
      <c r="E16" s="81">
        <v>8.33</v>
      </c>
      <c r="F16" s="16">
        <f t="shared" si="0"/>
        <v>9088.0300000000007</v>
      </c>
      <c r="G16" s="52" t="s">
        <v>217</v>
      </c>
      <c r="H16" s="52"/>
      <c r="I16" s="7">
        <f t="shared" si="1"/>
        <v>40</v>
      </c>
      <c r="J16" s="8">
        <f t="shared" si="2"/>
        <v>363521.2</v>
      </c>
      <c r="K16" s="49"/>
      <c r="L16" s="49"/>
      <c r="M16" s="49"/>
      <c r="N16" s="49"/>
      <c r="O16" s="49"/>
      <c r="P16" s="49"/>
      <c r="Q16" s="49"/>
      <c r="R16" s="49"/>
      <c r="S16" s="49"/>
      <c r="T16" s="49"/>
      <c r="U16" s="49"/>
      <c r="V16" s="49"/>
      <c r="W16" s="49"/>
      <c r="X16" s="49"/>
      <c r="Y16" s="49"/>
      <c r="Z16" s="49"/>
      <c r="AA16" s="49"/>
      <c r="AB16" s="49"/>
    </row>
    <row r="17" spans="1:28" x14ac:dyDescent="0.3">
      <c r="A17" s="24">
        <v>12</v>
      </c>
      <c r="B17" s="32" t="s">
        <v>103</v>
      </c>
      <c r="C17" s="14" t="s">
        <v>9</v>
      </c>
      <c r="D17" s="80">
        <v>2776</v>
      </c>
      <c r="E17" s="81">
        <v>7.53</v>
      </c>
      <c r="F17" s="16">
        <f t="shared" si="0"/>
        <v>20903.280000000002</v>
      </c>
      <c r="G17" s="52" t="s">
        <v>217</v>
      </c>
      <c r="H17" s="52"/>
      <c r="I17" s="7">
        <f t="shared" si="1"/>
        <v>40</v>
      </c>
      <c r="J17" s="8">
        <f t="shared" si="2"/>
        <v>836131.20000000007</v>
      </c>
      <c r="K17" s="49"/>
      <c r="L17" s="49"/>
      <c r="M17" s="49"/>
      <c r="N17" s="49"/>
      <c r="O17" s="49"/>
      <c r="P17" s="49"/>
      <c r="Q17" s="49"/>
      <c r="R17" s="49"/>
      <c r="S17" s="49"/>
      <c r="T17" s="49"/>
      <c r="U17" s="49"/>
      <c r="V17" s="49"/>
      <c r="W17" s="49"/>
      <c r="X17" s="49"/>
      <c r="Y17" s="49"/>
      <c r="Z17" s="49"/>
      <c r="AA17" s="49"/>
      <c r="AB17" s="49"/>
    </row>
    <row r="18" spans="1:28" x14ac:dyDescent="0.3">
      <c r="A18" s="24">
        <v>13</v>
      </c>
      <c r="B18" s="32" t="s">
        <v>104</v>
      </c>
      <c r="C18" s="14" t="s">
        <v>9</v>
      </c>
      <c r="D18" s="80">
        <v>178</v>
      </c>
      <c r="E18" s="81">
        <v>22.62</v>
      </c>
      <c r="F18" s="16">
        <f t="shared" si="0"/>
        <v>4026.36</v>
      </c>
      <c r="G18" s="52" t="s">
        <v>217</v>
      </c>
      <c r="H18" s="52"/>
      <c r="I18" s="7">
        <f t="shared" si="1"/>
        <v>40</v>
      </c>
      <c r="J18" s="8">
        <f t="shared" si="2"/>
        <v>161054.39999999999</v>
      </c>
      <c r="K18" s="49"/>
      <c r="L18" s="49"/>
      <c r="M18" s="49"/>
      <c r="N18" s="49"/>
      <c r="O18" s="49"/>
      <c r="P18" s="49"/>
      <c r="Q18" s="49"/>
      <c r="R18" s="49"/>
      <c r="S18" s="49"/>
      <c r="T18" s="49"/>
      <c r="U18" s="49"/>
      <c r="V18" s="49"/>
      <c r="W18" s="49"/>
      <c r="X18" s="49"/>
      <c r="Y18" s="49"/>
      <c r="Z18" s="49"/>
      <c r="AA18" s="49"/>
      <c r="AB18" s="49"/>
    </row>
    <row r="19" spans="1:28" x14ac:dyDescent="0.3">
      <c r="A19" s="24">
        <v>14</v>
      </c>
      <c r="B19" s="32" t="s">
        <v>105</v>
      </c>
      <c r="C19" s="14" t="s">
        <v>9</v>
      </c>
      <c r="D19" s="80">
        <v>178</v>
      </c>
      <c r="E19" s="81">
        <v>22.62</v>
      </c>
      <c r="F19" s="16">
        <f t="shared" si="0"/>
        <v>4026.36</v>
      </c>
      <c r="G19" s="52" t="s">
        <v>217</v>
      </c>
      <c r="H19" s="52"/>
      <c r="I19" s="7">
        <f t="shared" si="1"/>
        <v>40</v>
      </c>
      <c r="J19" s="8">
        <f t="shared" si="2"/>
        <v>161054.39999999999</v>
      </c>
      <c r="K19" s="49"/>
      <c r="L19" s="49"/>
      <c r="M19" s="49"/>
      <c r="N19" s="49"/>
      <c r="O19" s="49"/>
      <c r="P19" s="49"/>
      <c r="Q19" s="49"/>
      <c r="R19" s="49"/>
      <c r="S19" s="49"/>
      <c r="T19" s="49"/>
      <c r="U19" s="49"/>
      <c r="V19" s="49"/>
      <c r="W19" s="49"/>
      <c r="X19" s="49"/>
      <c r="Y19" s="49"/>
      <c r="Z19" s="49"/>
      <c r="AA19" s="49"/>
      <c r="AB19" s="49"/>
    </row>
    <row r="20" spans="1:28" x14ac:dyDescent="0.3">
      <c r="A20" s="24">
        <v>15</v>
      </c>
      <c r="B20" s="14" t="s">
        <v>106</v>
      </c>
      <c r="C20" s="14" t="s">
        <v>9</v>
      </c>
      <c r="D20" s="80">
        <v>59</v>
      </c>
      <c r="E20" s="81">
        <v>27.47</v>
      </c>
      <c r="F20" s="16">
        <f t="shared" si="0"/>
        <v>1620.73</v>
      </c>
      <c r="G20" s="52" t="s">
        <v>217</v>
      </c>
      <c r="H20" s="52"/>
      <c r="I20" s="7">
        <f t="shared" si="1"/>
        <v>40</v>
      </c>
      <c r="J20" s="8">
        <f t="shared" si="2"/>
        <v>64829.2</v>
      </c>
      <c r="K20" s="49"/>
      <c r="L20" s="49"/>
      <c r="M20" s="49"/>
      <c r="N20" s="49"/>
      <c r="O20" s="49"/>
      <c r="P20" s="49"/>
      <c r="Q20" s="49"/>
      <c r="R20" s="49"/>
      <c r="S20" s="49"/>
      <c r="T20" s="49"/>
      <c r="U20" s="49"/>
      <c r="V20" s="49"/>
      <c r="W20" s="49"/>
      <c r="X20" s="49"/>
      <c r="Y20" s="49"/>
      <c r="Z20" s="49"/>
      <c r="AA20" s="49"/>
      <c r="AB20" s="49"/>
    </row>
    <row r="21" spans="1:28" x14ac:dyDescent="0.3">
      <c r="A21" s="24">
        <v>16</v>
      </c>
      <c r="B21" s="14" t="s">
        <v>107</v>
      </c>
      <c r="C21" s="14" t="s">
        <v>9</v>
      </c>
      <c r="D21" s="80">
        <v>59</v>
      </c>
      <c r="E21" s="81">
        <v>27.47</v>
      </c>
      <c r="F21" s="16">
        <f t="shared" si="0"/>
        <v>1620.73</v>
      </c>
      <c r="G21" s="52" t="s">
        <v>217</v>
      </c>
      <c r="H21" s="52"/>
      <c r="I21" s="7">
        <f t="shared" si="1"/>
        <v>40</v>
      </c>
      <c r="J21" s="8">
        <f t="shared" si="2"/>
        <v>64829.2</v>
      </c>
      <c r="K21" s="49"/>
      <c r="L21" s="49"/>
      <c r="M21" s="49"/>
      <c r="N21" s="49"/>
      <c r="O21" s="49"/>
      <c r="P21" s="49"/>
      <c r="Q21" s="49"/>
      <c r="R21" s="49"/>
      <c r="S21" s="49"/>
      <c r="T21" s="49"/>
      <c r="U21" s="49"/>
      <c r="V21" s="49"/>
      <c r="W21" s="49"/>
      <c r="X21" s="49"/>
      <c r="Y21" s="49"/>
      <c r="Z21" s="49"/>
      <c r="AA21" s="49"/>
      <c r="AB21" s="49"/>
    </row>
    <row r="22" spans="1:28" ht="15" thickBot="1" x14ac:dyDescent="0.35">
      <c r="A22" s="25">
        <v>17</v>
      </c>
      <c r="B22" s="17" t="s">
        <v>108</v>
      </c>
      <c r="C22" s="17" t="s">
        <v>9</v>
      </c>
      <c r="D22" s="84">
        <v>59</v>
      </c>
      <c r="E22" s="85">
        <v>14.48</v>
      </c>
      <c r="F22" s="19">
        <f t="shared" si="0"/>
        <v>854.32</v>
      </c>
      <c r="G22" s="53" t="s">
        <v>217</v>
      </c>
      <c r="H22" s="53"/>
      <c r="I22" s="20">
        <f t="shared" si="1"/>
        <v>40</v>
      </c>
      <c r="J22" s="21">
        <f t="shared" si="2"/>
        <v>34172.800000000003</v>
      </c>
      <c r="K22" s="49"/>
      <c r="L22" s="49"/>
      <c r="M22" s="49"/>
      <c r="N22" s="49"/>
      <c r="O22" s="49"/>
      <c r="P22" s="49"/>
      <c r="Q22" s="49"/>
      <c r="R22" s="49"/>
      <c r="S22" s="49"/>
      <c r="T22" s="49"/>
      <c r="U22" s="49"/>
      <c r="V22" s="49"/>
      <c r="W22" s="49"/>
      <c r="X22" s="49"/>
      <c r="Y22" s="49"/>
      <c r="Z22" s="49"/>
      <c r="AA22" s="49"/>
      <c r="AB22" s="49"/>
    </row>
    <row r="23" spans="1:28" ht="15" thickBot="1" x14ac:dyDescent="0.35">
      <c r="B23" s="65" t="s">
        <v>12</v>
      </c>
      <c r="C23" s="66"/>
      <c r="D23" s="66"/>
      <c r="E23" s="66"/>
      <c r="F23" s="12">
        <f>SUM(F6:F22)</f>
        <v>336970.82</v>
      </c>
      <c r="G23" s="64" t="s">
        <v>11</v>
      </c>
      <c r="H23" s="64"/>
      <c r="I23" s="64"/>
      <c r="J23" s="13">
        <f>SUM(J6:J22)</f>
        <v>10153858.699999999</v>
      </c>
      <c r="K23" s="49"/>
      <c r="L23" s="49"/>
      <c r="M23" s="49"/>
      <c r="N23" s="49"/>
      <c r="O23" s="49"/>
      <c r="P23" s="49"/>
      <c r="Q23" s="49"/>
      <c r="R23" s="49"/>
      <c r="S23" s="49"/>
      <c r="T23" s="49"/>
      <c r="U23" s="49"/>
      <c r="V23" s="49"/>
      <c r="W23" s="49"/>
      <c r="X23" s="49"/>
      <c r="Y23" s="49"/>
      <c r="Z23" s="49"/>
      <c r="AA23" s="49"/>
      <c r="AB23" s="49"/>
    </row>
    <row r="24" spans="1:28" ht="15" thickBot="1" x14ac:dyDescent="0.35">
      <c r="B24" s="2"/>
      <c r="C24" s="2"/>
      <c r="D24" s="2"/>
      <c r="E24" s="11"/>
      <c r="F24" s="2"/>
      <c r="G24" s="2"/>
      <c r="H24" s="2"/>
      <c r="I24" s="2"/>
      <c r="J24" s="2"/>
      <c r="K24" s="49"/>
      <c r="L24" s="49"/>
      <c r="M24" s="49"/>
      <c r="N24" s="49"/>
      <c r="O24" s="49"/>
      <c r="P24" s="49"/>
      <c r="Q24" s="49"/>
      <c r="R24" s="49"/>
      <c r="S24" s="49"/>
      <c r="T24" s="49"/>
      <c r="U24" s="49"/>
      <c r="V24" s="49"/>
      <c r="W24" s="49"/>
      <c r="X24" s="49"/>
      <c r="Y24" s="49"/>
      <c r="Z24" s="49"/>
      <c r="AA24" s="49"/>
      <c r="AB24" s="49"/>
    </row>
    <row r="25" spans="1:28" ht="15" thickBot="1" x14ac:dyDescent="0.35">
      <c r="B25" s="67" t="s">
        <v>14</v>
      </c>
      <c r="C25" s="67"/>
      <c r="D25" s="67"/>
      <c r="E25" s="23">
        <f>ROUND(J23/F23,2)</f>
        <v>30.13</v>
      </c>
      <c r="F25" s="2"/>
      <c r="G25" s="2"/>
      <c r="H25" s="2"/>
      <c r="I25" s="2" t="s">
        <v>184</v>
      </c>
      <c r="J25" s="2"/>
      <c r="K25" s="49"/>
      <c r="L25" s="49"/>
      <c r="M25" s="49"/>
      <c r="N25" s="49"/>
      <c r="O25" s="49"/>
      <c r="P25" s="49"/>
      <c r="Q25" s="49"/>
      <c r="R25" s="49"/>
      <c r="S25" s="49"/>
      <c r="T25" s="49"/>
      <c r="U25" s="49"/>
      <c r="V25" s="49"/>
      <c r="W25" s="49"/>
      <c r="X25" s="49"/>
      <c r="Y25" s="49"/>
      <c r="Z25" s="49"/>
      <c r="AA25" s="49"/>
      <c r="AB25" s="49"/>
    </row>
    <row r="26" spans="1:28" x14ac:dyDescent="0.3">
      <c r="B26" s="3" t="s">
        <v>13</v>
      </c>
      <c r="C26" s="2"/>
      <c r="D26" s="2"/>
      <c r="E26" s="11"/>
      <c r="F26" s="2"/>
      <c r="G26" s="2"/>
      <c r="H26" s="2"/>
      <c r="I26" s="2"/>
      <c r="J26" s="2"/>
      <c r="K26" s="49"/>
      <c r="L26" s="49"/>
      <c r="M26" s="49"/>
      <c r="N26" s="49"/>
      <c r="O26" s="49"/>
      <c r="P26" s="49"/>
      <c r="Q26" s="49"/>
      <c r="R26" s="49"/>
      <c r="S26" s="49"/>
      <c r="T26" s="49"/>
      <c r="U26" s="49"/>
      <c r="V26" s="49"/>
      <c r="W26" s="49"/>
      <c r="X26" s="49"/>
      <c r="Y26" s="49"/>
      <c r="Z26" s="49"/>
      <c r="AA26" s="49"/>
      <c r="AB26" s="49"/>
    </row>
    <row r="27" spans="1:28" x14ac:dyDescent="0.3">
      <c r="K27" s="49"/>
      <c r="L27" s="49"/>
      <c r="M27" s="49"/>
      <c r="N27" s="49"/>
      <c r="O27" s="49"/>
      <c r="P27" s="49"/>
      <c r="Q27" s="49"/>
      <c r="R27" s="49"/>
      <c r="S27" s="49"/>
      <c r="T27" s="49"/>
      <c r="U27" s="49"/>
      <c r="V27" s="49"/>
      <c r="W27" s="49"/>
      <c r="X27" s="49"/>
      <c r="Y27" s="49"/>
      <c r="Z27" s="49"/>
      <c r="AA27" s="49"/>
      <c r="AB27" s="49"/>
    </row>
    <row r="28" spans="1:28" ht="53.4" customHeight="1" x14ac:dyDescent="0.3">
      <c r="B28" s="60" t="s">
        <v>216</v>
      </c>
      <c r="C28" s="60"/>
      <c r="D28" s="60"/>
      <c r="E28" s="60"/>
      <c r="F28" s="60"/>
      <c r="G28" s="60"/>
      <c r="H28" s="60"/>
      <c r="I28" s="60"/>
      <c r="J28" s="60"/>
      <c r="K28" s="49"/>
      <c r="L28" s="49"/>
      <c r="M28" s="49"/>
      <c r="N28" s="49"/>
      <c r="O28" s="49"/>
      <c r="P28" s="49"/>
      <c r="Q28" s="49"/>
      <c r="R28" s="49"/>
      <c r="S28" s="49"/>
      <c r="T28" s="49"/>
      <c r="U28" s="49"/>
      <c r="V28" s="49"/>
      <c r="W28" s="49"/>
      <c r="X28" s="49"/>
      <c r="Y28" s="49"/>
      <c r="Z28" s="49"/>
      <c r="AA28" s="49"/>
      <c r="AB28" s="49"/>
    </row>
  </sheetData>
  <sheetProtection algorithmName="SHA-512" hashValue="sqbgXClfAoHTJ5aOtHAUTCrEvgNq6D3l/7A+PoZBuzFqtHkjPz8wpuUND6Ld56WJdWuvbk47oszfy0rGFU2uLg==" saltValue="ppte8W85Q/wdc460bI4pKw==" spinCount="100000" sheet="1" objects="1" scenarios="1"/>
  <mergeCells count="7">
    <mergeCell ref="B28:J28"/>
    <mergeCell ref="A1:C1"/>
    <mergeCell ref="A2:J2"/>
    <mergeCell ref="P4:Q4"/>
    <mergeCell ref="B23:E23"/>
    <mergeCell ref="G23:I23"/>
    <mergeCell ref="B25:D25"/>
  </mergeCells>
  <dataValidations count="1">
    <dataValidation type="list" allowBlank="1" showInputMessage="1" showErrorMessage="1" sqref="G6:G22" xr:uid="{00000000-0002-0000-0400-000000000000}">
      <formula1>$P$6:$P$9</formula1>
    </dataValidation>
  </dataValidations>
  <pageMargins left="0.33" right="0.15748031496062992" top="0.31" bottom="0.74803149606299213" header="0.31496062992125984" footer="0.31496062992125984"/>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29"/>
  <sheetViews>
    <sheetView zoomScale="85" zoomScaleNormal="85" zoomScaleSheetLayoutView="145" workbookViewId="0">
      <selection activeCellId="1" sqref="G6:H23 A1:C1"/>
    </sheetView>
  </sheetViews>
  <sheetFormatPr defaultRowHeight="14.4" x14ac:dyDescent="0.3"/>
  <cols>
    <col min="1" max="1" width="4.33203125" customWidth="1"/>
    <col min="2" max="2" width="30.44140625" customWidth="1"/>
    <col min="3" max="3" width="3.6640625" bestFit="1" customWidth="1"/>
    <col min="4" max="4" width="9.88671875" customWidth="1"/>
    <col min="5" max="5" width="9.5546875" style="9" customWidth="1"/>
    <col min="6" max="6" width="9.5546875" bestFit="1" customWidth="1"/>
    <col min="7" max="7" width="21.5546875" customWidth="1"/>
    <col min="8" max="8" width="57" customWidth="1"/>
    <col min="9" max="9" width="8.88671875" customWidth="1"/>
    <col min="10" max="10" width="11.77734375" bestFit="1" customWidth="1"/>
    <col min="15" max="15" width="8.88671875" hidden="1" customWidth="1"/>
    <col min="16" max="16" width="9.33203125" hidden="1" customWidth="1"/>
    <col min="17" max="17" width="8.88671875" hidden="1" customWidth="1"/>
    <col min="18" max="22" width="8.88671875" customWidth="1"/>
  </cols>
  <sheetData>
    <row r="1" spans="1:28" ht="45" customHeight="1" x14ac:dyDescent="0.3">
      <c r="A1" s="61" t="s">
        <v>30</v>
      </c>
      <c r="B1" s="61"/>
      <c r="C1" s="61"/>
      <c r="J1" s="48" t="s">
        <v>211</v>
      </c>
    </row>
    <row r="2" spans="1:28" ht="35.25" customHeight="1" x14ac:dyDescent="0.3">
      <c r="A2" s="68" t="s">
        <v>109</v>
      </c>
      <c r="B2" s="69"/>
      <c r="C2" s="69"/>
      <c r="D2" s="69"/>
      <c r="E2" s="69"/>
      <c r="F2" s="69"/>
      <c r="G2" s="69"/>
      <c r="H2" s="69"/>
      <c r="I2" s="69"/>
      <c r="J2" s="69"/>
      <c r="L2" s="49"/>
      <c r="M2" s="49"/>
      <c r="N2" s="49"/>
      <c r="O2" s="49"/>
      <c r="P2" s="49"/>
      <c r="Q2" s="49"/>
      <c r="R2" s="49"/>
      <c r="S2" s="49"/>
      <c r="T2" s="49"/>
      <c r="U2" s="49"/>
      <c r="V2" s="49"/>
      <c r="W2" s="49"/>
      <c r="X2" s="49"/>
      <c r="Y2" s="49"/>
      <c r="Z2" s="49"/>
    </row>
    <row r="3" spans="1:28" ht="15" thickBot="1" x14ac:dyDescent="0.35">
      <c r="L3" s="49"/>
      <c r="M3" s="49"/>
      <c r="N3" s="49"/>
      <c r="O3" s="49"/>
      <c r="P3" s="49"/>
      <c r="Q3" s="49"/>
      <c r="R3" s="49"/>
      <c r="S3" s="49"/>
      <c r="T3" s="49"/>
      <c r="U3" s="49"/>
      <c r="V3" s="49"/>
      <c r="W3" s="49"/>
      <c r="X3" s="49"/>
      <c r="Y3" s="49"/>
      <c r="Z3" s="49"/>
    </row>
    <row r="4" spans="1:28" ht="60" customHeight="1" thickBot="1" x14ac:dyDescent="0.35">
      <c r="A4" s="1" t="s">
        <v>0</v>
      </c>
      <c r="B4" s="4" t="s">
        <v>1</v>
      </c>
      <c r="C4" s="4" t="s">
        <v>2</v>
      </c>
      <c r="D4" s="4" t="s">
        <v>3</v>
      </c>
      <c r="E4" s="10" t="s">
        <v>34</v>
      </c>
      <c r="F4" s="4" t="s">
        <v>31</v>
      </c>
      <c r="G4" s="22" t="s">
        <v>35</v>
      </c>
      <c r="H4" s="54" t="s">
        <v>225</v>
      </c>
      <c r="I4" s="5" t="s">
        <v>32</v>
      </c>
      <c r="J4" s="6" t="s">
        <v>33</v>
      </c>
      <c r="K4" s="49"/>
      <c r="L4" s="49"/>
      <c r="M4" s="49"/>
      <c r="N4" s="49"/>
      <c r="O4" s="49"/>
      <c r="P4" s="62" t="s">
        <v>4</v>
      </c>
      <c r="Q4" s="63"/>
      <c r="R4" s="49"/>
      <c r="S4" s="49"/>
      <c r="T4" s="49"/>
      <c r="U4" s="49"/>
      <c r="V4" s="49"/>
      <c r="W4" s="49"/>
      <c r="X4" s="49"/>
      <c r="Y4" s="49"/>
      <c r="Z4" s="49"/>
      <c r="AA4" s="49"/>
      <c r="AB4" s="49"/>
    </row>
    <row r="5" spans="1:28" ht="15" thickBot="1" x14ac:dyDescent="0.35">
      <c r="A5" s="26">
        <v>0</v>
      </c>
      <c r="B5" s="27">
        <v>1</v>
      </c>
      <c r="C5" s="27">
        <v>2</v>
      </c>
      <c r="D5" s="27">
        <v>3</v>
      </c>
      <c r="E5" s="28">
        <v>4</v>
      </c>
      <c r="F5" s="27">
        <v>5</v>
      </c>
      <c r="G5" s="29">
        <v>6</v>
      </c>
      <c r="H5" s="29">
        <v>7</v>
      </c>
      <c r="I5" s="30">
        <v>8</v>
      </c>
      <c r="J5" s="31">
        <v>9</v>
      </c>
      <c r="K5" s="49"/>
      <c r="L5" s="49"/>
      <c r="M5" s="49"/>
      <c r="N5" s="49"/>
      <c r="O5" s="49"/>
      <c r="P5" s="58"/>
      <c r="Q5" s="58"/>
      <c r="R5" s="49"/>
      <c r="S5" s="49"/>
      <c r="T5" s="49"/>
      <c r="U5" s="49"/>
      <c r="V5" s="49"/>
      <c r="W5" s="49"/>
      <c r="X5" s="49"/>
      <c r="Y5" s="49"/>
      <c r="Z5" s="49"/>
      <c r="AA5" s="49"/>
      <c r="AB5" s="49"/>
    </row>
    <row r="6" spans="1:28" x14ac:dyDescent="0.3">
      <c r="A6" s="44">
        <v>1</v>
      </c>
      <c r="B6" s="43" t="s">
        <v>110</v>
      </c>
      <c r="C6" s="43" t="s">
        <v>9</v>
      </c>
      <c r="D6" s="74">
        <v>6438</v>
      </c>
      <c r="E6" s="75">
        <v>11.96</v>
      </c>
      <c r="F6" s="35">
        <f t="shared" ref="F6:F23" si="0">D6*E6</f>
        <v>76998.48000000001</v>
      </c>
      <c r="G6" s="51" t="s">
        <v>217</v>
      </c>
      <c r="H6" s="55" t="s">
        <v>221</v>
      </c>
      <c r="I6" s="36">
        <f t="shared" ref="I6:I23" si="1">IF(G6="Producător",40,IF(G6="Producător-ofertant",25,IF(G6="Producător-intermediar-ofertant",10,IF(G6="Peste 3 operatori ec.",0))))</f>
        <v>40</v>
      </c>
      <c r="J6" s="37">
        <f t="shared" ref="J6:J23" si="2">F6*I6</f>
        <v>3079939.2</v>
      </c>
      <c r="K6" s="49"/>
      <c r="L6" s="49"/>
      <c r="M6" s="49"/>
      <c r="N6" s="49"/>
      <c r="O6" s="49"/>
      <c r="P6" s="49" t="s">
        <v>217</v>
      </c>
      <c r="Q6" s="49" t="s">
        <v>5</v>
      </c>
      <c r="R6" s="49"/>
      <c r="S6" s="49"/>
      <c r="T6" s="49"/>
      <c r="U6" s="49"/>
      <c r="V6" s="49"/>
      <c r="W6" s="49"/>
      <c r="X6" s="49"/>
      <c r="Y6" s="49"/>
      <c r="Z6" s="49"/>
      <c r="AA6" s="49"/>
      <c r="AB6" s="49"/>
    </row>
    <row r="7" spans="1:28" x14ac:dyDescent="0.3">
      <c r="A7" s="45">
        <v>2</v>
      </c>
      <c r="B7" s="32" t="s">
        <v>111</v>
      </c>
      <c r="C7" s="32" t="s">
        <v>9</v>
      </c>
      <c r="D7" s="71">
        <v>701</v>
      </c>
      <c r="E7" s="72">
        <v>41.04</v>
      </c>
      <c r="F7" s="16">
        <f t="shared" si="0"/>
        <v>28769.040000000001</v>
      </c>
      <c r="G7" s="52" t="s">
        <v>217</v>
      </c>
      <c r="H7" s="56" t="s">
        <v>228</v>
      </c>
      <c r="I7" s="7">
        <f t="shared" si="1"/>
        <v>40</v>
      </c>
      <c r="J7" s="8">
        <f t="shared" si="2"/>
        <v>1150761.6000000001</v>
      </c>
      <c r="K7" s="49"/>
      <c r="L7" s="49"/>
      <c r="M7" s="49"/>
      <c r="N7" s="49"/>
      <c r="O7" s="49"/>
      <c r="P7" s="49" t="s">
        <v>218</v>
      </c>
      <c r="Q7" s="49" t="s">
        <v>6</v>
      </c>
      <c r="R7" s="49"/>
      <c r="S7" s="49"/>
      <c r="T7" s="49"/>
      <c r="U7" s="49"/>
      <c r="V7" s="49"/>
      <c r="W7" s="49"/>
      <c r="X7" s="49"/>
      <c r="Y7" s="49"/>
      <c r="Z7" s="49"/>
      <c r="AA7" s="49"/>
      <c r="AB7" s="49"/>
    </row>
    <row r="8" spans="1:28" x14ac:dyDescent="0.3">
      <c r="A8" s="45">
        <v>3</v>
      </c>
      <c r="B8" s="32" t="s">
        <v>112</v>
      </c>
      <c r="C8" s="32" t="s">
        <v>9</v>
      </c>
      <c r="D8" s="71">
        <v>801</v>
      </c>
      <c r="E8" s="72">
        <v>41.04</v>
      </c>
      <c r="F8" s="16">
        <f t="shared" si="0"/>
        <v>32873.040000000001</v>
      </c>
      <c r="G8" s="52" t="s">
        <v>218</v>
      </c>
      <c r="H8" s="56" t="s">
        <v>222</v>
      </c>
      <c r="I8" s="7">
        <f t="shared" si="1"/>
        <v>25</v>
      </c>
      <c r="J8" s="8">
        <f t="shared" si="2"/>
        <v>821826</v>
      </c>
      <c r="K8" s="49"/>
      <c r="L8" s="49"/>
      <c r="M8" s="49"/>
      <c r="N8" s="49"/>
      <c r="O8" s="49"/>
      <c r="P8" s="49" t="s">
        <v>219</v>
      </c>
      <c r="Q8" s="49" t="s">
        <v>7</v>
      </c>
      <c r="R8" s="49"/>
      <c r="S8" s="49"/>
      <c r="T8" s="49"/>
      <c r="U8" s="49"/>
      <c r="V8" s="49"/>
      <c r="W8" s="49"/>
      <c r="X8" s="49"/>
      <c r="Y8" s="49"/>
      <c r="Z8" s="49"/>
      <c r="AA8" s="49"/>
      <c r="AB8" s="49"/>
    </row>
    <row r="9" spans="1:28" x14ac:dyDescent="0.3">
      <c r="A9" s="45">
        <v>4</v>
      </c>
      <c r="B9" s="32" t="s">
        <v>113</v>
      </c>
      <c r="C9" s="32" t="s">
        <v>9</v>
      </c>
      <c r="D9" s="71">
        <v>501</v>
      </c>
      <c r="E9" s="72">
        <v>27.47</v>
      </c>
      <c r="F9" s="16">
        <f t="shared" si="0"/>
        <v>13762.47</v>
      </c>
      <c r="G9" s="52" t="s">
        <v>218</v>
      </c>
      <c r="H9" s="56" t="s">
        <v>223</v>
      </c>
      <c r="I9" s="7">
        <f t="shared" si="1"/>
        <v>25</v>
      </c>
      <c r="J9" s="8">
        <f t="shared" si="2"/>
        <v>344061.75</v>
      </c>
      <c r="K9" s="49"/>
      <c r="L9" s="49"/>
      <c r="M9" s="49"/>
      <c r="N9" s="49"/>
      <c r="O9" s="49"/>
      <c r="P9" s="49" t="s">
        <v>220</v>
      </c>
      <c r="Q9" s="49" t="s">
        <v>8</v>
      </c>
      <c r="R9" s="49"/>
      <c r="S9" s="49"/>
      <c r="T9" s="49"/>
      <c r="U9" s="49"/>
      <c r="V9" s="49"/>
      <c r="W9" s="49"/>
      <c r="X9" s="49"/>
      <c r="Y9" s="49"/>
      <c r="Z9" s="49"/>
      <c r="AA9" s="49"/>
      <c r="AB9" s="49"/>
    </row>
    <row r="10" spans="1:28" x14ac:dyDescent="0.3">
      <c r="A10" s="45">
        <v>5</v>
      </c>
      <c r="B10" s="32" t="s">
        <v>114</v>
      </c>
      <c r="C10" s="32" t="s">
        <v>9</v>
      </c>
      <c r="D10" s="71">
        <v>388</v>
      </c>
      <c r="E10" s="72">
        <v>19.03</v>
      </c>
      <c r="F10" s="16">
        <f t="shared" si="0"/>
        <v>7383.64</v>
      </c>
      <c r="G10" s="52" t="s">
        <v>219</v>
      </c>
      <c r="H10" s="56" t="s">
        <v>224</v>
      </c>
      <c r="I10" s="7">
        <f t="shared" si="1"/>
        <v>10</v>
      </c>
      <c r="J10" s="8">
        <f t="shared" si="2"/>
        <v>73836.400000000009</v>
      </c>
      <c r="K10" s="49"/>
      <c r="L10" s="49"/>
      <c r="M10" s="49"/>
      <c r="N10" s="49"/>
      <c r="O10" s="49"/>
      <c r="P10" s="49"/>
      <c r="R10" s="49"/>
      <c r="S10" s="49"/>
      <c r="T10" s="49"/>
      <c r="U10" s="49"/>
      <c r="V10" s="49"/>
      <c r="W10" s="49"/>
      <c r="X10" s="49"/>
      <c r="Y10" s="49"/>
      <c r="Z10" s="49"/>
      <c r="AA10" s="49"/>
      <c r="AB10" s="49"/>
    </row>
    <row r="11" spans="1:28" x14ac:dyDescent="0.3">
      <c r="A11" s="45">
        <v>6</v>
      </c>
      <c r="B11" s="32" t="s">
        <v>115</v>
      </c>
      <c r="C11" s="32" t="s">
        <v>9</v>
      </c>
      <c r="D11" s="71">
        <v>291</v>
      </c>
      <c r="E11" s="72">
        <v>19.03</v>
      </c>
      <c r="F11" s="16">
        <f t="shared" si="0"/>
        <v>5537.7300000000005</v>
      </c>
      <c r="G11" s="52" t="s">
        <v>219</v>
      </c>
      <c r="H11" s="56" t="s">
        <v>226</v>
      </c>
      <c r="I11" s="7">
        <f t="shared" si="1"/>
        <v>10</v>
      </c>
      <c r="J11" s="8">
        <f t="shared" si="2"/>
        <v>55377.3</v>
      </c>
      <c r="K11" s="49"/>
      <c r="L11" s="49"/>
      <c r="M11" s="49"/>
      <c r="N11" s="49"/>
      <c r="O11" s="49"/>
      <c r="P11" s="49"/>
      <c r="Q11" s="49"/>
      <c r="R11" s="49"/>
      <c r="S11" s="49"/>
      <c r="T11" s="49"/>
      <c r="U11" s="49"/>
      <c r="V11" s="49"/>
      <c r="W11" s="49"/>
      <c r="X11" s="49"/>
      <c r="Y11" s="49"/>
      <c r="Z11" s="49"/>
      <c r="AA11" s="49"/>
      <c r="AB11" s="49"/>
    </row>
    <row r="12" spans="1:28" x14ac:dyDescent="0.3">
      <c r="A12" s="45">
        <v>7</v>
      </c>
      <c r="B12" s="14" t="s">
        <v>116</v>
      </c>
      <c r="C12" s="32" t="s">
        <v>9</v>
      </c>
      <c r="D12" s="71">
        <v>291</v>
      </c>
      <c r="E12" s="72">
        <v>19.03</v>
      </c>
      <c r="F12" s="16">
        <f t="shared" si="0"/>
        <v>5537.7300000000005</v>
      </c>
      <c r="G12" s="52" t="s">
        <v>220</v>
      </c>
      <c r="H12" s="52"/>
      <c r="I12" s="7">
        <f t="shared" si="1"/>
        <v>0</v>
      </c>
      <c r="J12" s="8">
        <f t="shared" si="2"/>
        <v>0</v>
      </c>
      <c r="K12" s="49"/>
      <c r="L12" s="49"/>
      <c r="M12" s="49"/>
      <c r="N12" s="49"/>
      <c r="O12" s="49"/>
      <c r="P12" s="49"/>
      <c r="Q12" s="49"/>
      <c r="R12" s="49"/>
      <c r="S12" s="49"/>
      <c r="T12" s="49"/>
      <c r="U12" s="49"/>
      <c r="V12" s="49"/>
      <c r="W12" s="49"/>
      <c r="X12" s="49"/>
      <c r="Y12" s="49"/>
      <c r="Z12" s="49"/>
      <c r="AA12" s="49"/>
      <c r="AB12" s="49"/>
    </row>
    <row r="13" spans="1:28" x14ac:dyDescent="0.3">
      <c r="A13" s="45">
        <v>8</v>
      </c>
      <c r="B13" s="14" t="s">
        <v>117</v>
      </c>
      <c r="C13" s="32" t="s">
        <v>9</v>
      </c>
      <c r="D13" s="71">
        <v>1223</v>
      </c>
      <c r="E13" s="72">
        <v>14.48</v>
      </c>
      <c r="F13" s="16">
        <f t="shared" si="0"/>
        <v>17709.04</v>
      </c>
      <c r="G13" s="52" t="s">
        <v>217</v>
      </c>
      <c r="H13" s="52"/>
      <c r="I13" s="7">
        <f t="shared" si="1"/>
        <v>40</v>
      </c>
      <c r="J13" s="8">
        <f t="shared" si="2"/>
        <v>708361.60000000009</v>
      </c>
      <c r="K13" s="49"/>
      <c r="L13" s="49"/>
      <c r="M13" s="49"/>
      <c r="N13" s="49"/>
      <c r="O13" s="49"/>
      <c r="P13" s="49"/>
      <c r="Q13" s="49"/>
      <c r="R13" s="49"/>
      <c r="S13" s="49"/>
      <c r="T13" s="49"/>
      <c r="U13" s="49"/>
      <c r="V13" s="49"/>
      <c r="W13" s="49"/>
      <c r="X13" s="49"/>
      <c r="Y13" s="49"/>
      <c r="Z13" s="49"/>
      <c r="AA13" s="49"/>
      <c r="AB13" s="49"/>
    </row>
    <row r="14" spans="1:28" x14ac:dyDescent="0.3">
      <c r="A14" s="45">
        <v>9</v>
      </c>
      <c r="B14" s="14" t="s">
        <v>118</v>
      </c>
      <c r="C14" s="32" t="s">
        <v>9</v>
      </c>
      <c r="D14" s="71">
        <v>1223</v>
      </c>
      <c r="E14" s="72">
        <v>14.48</v>
      </c>
      <c r="F14" s="16">
        <f t="shared" si="0"/>
        <v>17709.04</v>
      </c>
      <c r="G14" s="52" t="s">
        <v>217</v>
      </c>
      <c r="H14" s="52"/>
      <c r="I14" s="7">
        <f t="shared" si="1"/>
        <v>40</v>
      </c>
      <c r="J14" s="8">
        <f t="shared" si="2"/>
        <v>708361.60000000009</v>
      </c>
      <c r="K14" s="49"/>
      <c r="L14" s="49"/>
      <c r="M14" s="49"/>
      <c r="N14" s="49"/>
      <c r="O14" s="49"/>
      <c r="P14" s="49"/>
      <c r="Q14" s="49"/>
      <c r="R14" s="49"/>
      <c r="S14" s="49"/>
      <c r="T14" s="49"/>
      <c r="U14" s="49"/>
      <c r="V14" s="49"/>
      <c r="W14" s="49"/>
      <c r="X14" s="49"/>
      <c r="Y14" s="49"/>
      <c r="Z14" s="49"/>
      <c r="AA14" s="49"/>
      <c r="AB14" s="49"/>
    </row>
    <row r="15" spans="1:28" x14ac:dyDescent="0.3">
      <c r="A15" s="45">
        <v>10</v>
      </c>
      <c r="B15" s="14" t="s">
        <v>119</v>
      </c>
      <c r="C15" s="32" t="s">
        <v>9</v>
      </c>
      <c r="D15" s="71">
        <v>1223</v>
      </c>
      <c r="E15" s="72">
        <v>14.48</v>
      </c>
      <c r="F15" s="16">
        <f t="shared" si="0"/>
        <v>17709.04</v>
      </c>
      <c r="G15" s="52" t="s">
        <v>217</v>
      </c>
      <c r="H15" s="52"/>
      <c r="I15" s="7">
        <f t="shared" si="1"/>
        <v>40</v>
      </c>
      <c r="J15" s="8">
        <f t="shared" si="2"/>
        <v>708361.60000000009</v>
      </c>
      <c r="K15" s="49"/>
      <c r="L15" s="49"/>
      <c r="M15" s="49"/>
      <c r="N15" s="49"/>
      <c r="O15" s="49"/>
      <c r="P15" s="49"/>
      <c r="Q15" s="49"/>
      <c r="R15" s="49"/>
      <c r="S15" s="49"/>
      <c r="T15" s="49"/>
      <c r="U15" s="49"/>
      <c r="V15" s="49"/>
      <c r="W15" s="49"/>
      <c r="X15" s="49"/>
      <c r="Y15" s="49"/>
      <c r="Z15" s="49"/>
      <c r="AA15" s="49"/>
      <c r="AB15" s="49"/>
    </row>
    <row r="16" spans="1:28" x14ac:dyDescent="0.3">
      <c r="A16" s="45">
        <v>11</v>
      </c>
      <c r="B16" s="14" t="s">
        <v>120</v>
      </c>
      <c r="C16" s="32" t="s">
        <v>9</v>
      </c>
      <c r="D16" s="71">
        <v>408</v>
      </c>
      <c r="E16" s="72">
        <v>17.68</v>
      </c>
      <c r="F16" s="16">
        <f t="shared" si="0"/>
        <v>7213.44</v>
      </c>
      <c r="G16" s="52" t="s">
        <v>217</v>
      </c>
      <c r="H16" s="52"/>
      <c r="I16" s="7">
        <f t="shared" si="1"/>
        <v>40</v>
      </c>
      <c r="J16" s="8">
        <f t="shared" si="2"/>
        <v>288537.59999999998</v>
      </c>
      <c r="K16" s="49"/>
      <c r="L16" s="49"/>
      <c r="M16" s="49"/>
      <c r="N16" s="49"/>
      <c r="O16" s="49"/>
      <c r="P16" s="49"/>
      <c r="Q16" s="49"/>
      <c r="R16" s="49"/>
      <c r="S16" s="49"/>
      <c r="T16" s="49"/>
      <c r="U16" s="49"/>
      <c r="V16" s="49"/>
      <c r="W16" s="49"/>
      <c r="X16" s="49"/>
      <c r="Y16" s="49"/>
      <c r="Z16" s="49"/>
      <c r="AA16" s="49"/>
      <c r="AB16" s="49"/>
    </row>
    <row r="17" spans="1:28" x14ac:dyDescent="0.3">
      <c r="A17" s="45">
        <v>12</v>
      </c>
      <c r="B17" s="14" t="s">
        <v>121</v>
      </c>
      <c r="C17" s="32" t="s">
        <v>9</v>
      </c>
      <c r="D17" s="71">
        <v>1397</v>
      </c>
      <c r="E17" s="72">
        <v>4.3</v>
      </c>
      <c r="F17" s="16">
        <f t="shared" si="0"/>
        <v>6007.0999999999995</v>
      </c>
      <c r="G17" s="52" t="s">
        <v>217</v>
      </c>
      <c r="H17" s="52"/>
      <c r="I17" s="7">
        <f t="shared" si="1"/>
        <v>40</v>
      </c>
      <c r="J17" s="8">
        <f t="shared" si="2"/>
        <v>240283.99999999997</v>
      </c>
      <c r="K17" s="49"/>
      <c r="L17" s="49"/>
      <c r="M17" s="49"/>
      <c r="N17" s="49"/>
      <c r="O17" s="49"/>
      <c r="P17" s="49"/>
      <c r="Q17" s="49"/>
      <c r="R17" s="49"/>
      <c r="S17" s="49"/>
      <c r="T17" s="49"/>
      <c r="U17" s="49"/>
      <c r="V17" s="49"/>
      <c r="W17" s="49"/>
      <c r="X17" s="49"/>
      <c r="Y17" s="49"/>
      <c r="Z17" s="49"/>
      <c r="AA17" s="49"/>
      <c r="AB17" s="49"/>
    </row>
    <row r="18" spans="1:28" x14ac:dyDescent="0.3">
      <c r="A18" s="45">
        <v>13</v>
      </c>
      <c r="B18" s="14" t="s">
        <v>122</v>
      </c>
      <c r="C18" s="32" t="s">
        <v>9</v>
      </c>
      <c r="D18" s="71">
        <v>2609</v>
      </c>
      <c r="E18" s="72">
        <v>13.67</v>
      </c>
      <c r="F18" s="16">
        <f t="shared" si="0"/>
        <v>35665.03</v>
      </c>
      <c r="G18" s="52" t="s">
        <v>217</v>
      </c>
      <c r="H18" s="52"/>
      <c r="I18" s="7">
        <f t="shared" si="1"/>
        <v>40</v>
      </c>
      <c r="J18" s="8">
        <f t="shared" si="2"/>
        <v>1426601.2</v>
      </c>
      <c r="K18" s="49"/>
      <c r="L18" s="49"/>
      <c r="M18" s="49"/>
      <c r="N18" s="49"/>
      <c r="O18" s="49"/>
      <c r="P18" s="49"/>
      <c r="Q18" s="49"/>
      <c r="R18" s="49"/>
      <c r="S18" s="49"/>
      <c r="T18" s="49"/>
      <c r="U18" s="49"/>
      <c r="V18" s="49"/>
      <c r="W18" s="49"/>
      <c r="X18" s="49"/>
      <c r="Y18" s="49"/>
      <c r="Z18" s="49"/>
      <c r="AA18" s="49"/>
      <c r="AB18" s="49"/>
    </row>
    <row r="19" spans="1:28" x14ac:dyDescent="0.3">
      <c r="A19" s="45">
        <v>14</v>
      </c>
      <c r="B19" s="14" t="s">
        <v>123</v>
      </c>
      <c r="C19" s="32" t="s">
        <v>9</v>
      </c>
      <c r="D19" s="71">
        <v>870</v>
      </c>
      <c r="E19" s="72">
        <v>20.69</v>
      </c>
      <c r="F19" s="16">
        <f t="shared" si="0"/>
        <v>18000.300000000003</v>
      </c>
      <c r="G19" s="52" t="s">
        <v>217</v>
      </c>
      <c r="H19" s="52"/>
      <c r="I19" s="7">
        <f t="shared" si="1"/>
        <v>40</v>
      </c>
      <c r="J19" s="8">
        <f t="shared" si="2"/>
        <v>720012.00000000012</v>
      </c>
      <c r="K19" s="49"/>
      <c r="L19" s="49"/>
      <c r="M19" s="49"/>
      <c r="N19" s="49"/>
      <c r="O19" s="49"/>
      <c r="P19" s="49"/>
      <c r="Q19" s="49"/>
      <c r="R19" s="49"/>
      <c r="S19" s="49"/>
      <c r="T19" s="49"/>
      <c r="U19" s="49"/>
      <c r="V19" s="49"/>
      <c r="W19" s="49"/>
      <c r="X19" s="49"/>
      <c r="Y19" s="49"/>
      <c r="Z19" s="49"/>
      <c r="AA19" s="49"/>
      <c r="AB19" s="49"/>
    </row>
    <row r="20" spans="1:28" x14ac:dyDescent="0.3">
      <c r="A20" s="45">
        <v>15</v>
      </c>
      <c r="B20" s="14" t="s">
        <v>124</v>
      </c>
      <c r="C20" s="32" t="s">
        <v>9</v>
      </c>
      <c r="D20" s="71">
        <v>3497</v>
      </c>
      <c r="E20" s="72">
        <v>20.69</v>
      </c>
      <c r="F20" s="16">
        <f t="shared" si="0"/>
        <v>72352.930000000008</v>
      </c>
      <c r="G20" s="52" t="s">
        <v>217</v>
      </c>
      <c r="H20" s="52"/>
      <c r="I20" s="7">
        <f t="shared" si="1"/>
        <v>40</v>
      </c>
      <c r="J20" s="8">
        <f t="shared" si="2"/>
        <v>2894117.2</v>
      </c>
      <c r="K20" s="49"/>
      <c r="L20" s="49"/>
      <c r="M20" s="49"/>
      <c r="N20" s="49"/>
      <c r="O20" s="49"/>
      <c r="P20" s="49"/>
      <c r="Q20" s="49"/>
      <c r="R20" s="49"/>
      <c r="S20" s="49"/>
      <c r="T20" s="49"/>
      <c r="U20" s="49"/>
      <c r="V20" s="49"/>
      <c r="W20" s="49"/>
      <c r="X20" s="49"/>
      <c r="Y20" s="49"/>
      <c r="Z20" s="49"/>
      <c r="AA20" s="49"/>
      <c r="AB20" s="49"/>
    </row>
    <row r="21" spans="1:28" x14ac:dyDescent="0.3">
      <c r="A21" s="45">
        <v>16</v>
      </c>
      <c r="B21" s="14" t="s">
        <v>125</v>
      </c>
      <c r="C21" s="32" t="s">
        <v>9</v>
      </c>
      <c r="D21" s="71">
        <v>89</v>
      </c>
      <c r="E21" s="72">
        <v>33.47</v>
      </c>
      <c r="F21" s="16">
        <f t="shared" si="0"/>
        <v>2978.83</v>
      </c>
      <c r="G21" s="52" t="s">
        <v>217</v>
      </c>
      <c r="H21" s="52"/>
      <c r="I21" s="7">
        <f>IF(G21="Producător",40,IF(G21="Producător-ofertant",25,IF(G21="Producător-intermediar-ofertant",10,IF(G21="Peste 3 operatori ec.",0))))</f>
        <v>40</v>
      </c>
      <c r="J21" s="8">
        <f>F21*I21</f>
        <v>119153.2</v>
      </c>
      <c r="K21" s="49"/>
      <c r="L21" s="49"/>
      <c r="M21" s="49"/>
      <c r="N21" s="49"/>
      <c r="O21" s="49"/>
      <c r="P21" s="49"/>
      <c r="Q21" s="49"/>
      <c r="R21" s="49"/>
      <c r="S21" s="49"/>
      <c r="T21" s="49"/>
      <c r="U21" s="49"/>
      <c r="V21" s="49"/>
      <c r="W21" s="49"/>
      <c r="X21" s="49"/>
      <c r="Y21" s="49"/>
      <c r="Z21" s="49"/>
      <c r="AA21" s="49"/>
      <c r="AB21" s="49"/>
    </row>
    <row r="22" spans="1:28" x14ac:dyDescent="0.3">
      <c r="A22" s="45">
        <v>17</v>
      </c>
      <c r="B22" s="14" t="s">
        <v>126</v>
      </c>
      <c r="C22" s="32" t="s">
        <v>9</v>
      </c>
      <c r="D22" s="71">
        <v>125</v>
      </c>
      <c r="E22" s="72">
        <v>12.01</v>
      </c>
      <c r="F22" s="16">
        <f t="shared" si="0"/>
        <v>1501.25</v>
      </c>
      <c r="G22" s="52" t="s">
        <v>217</v>
      </c>
      <c r="H22" s="52"/>
      <c r="I22" s="7">
        <f t="shared" si="1"/>
        <v>40</v>
      </c>
      <c r="J22" s="8">
        <f t="shared" si="2"/>
        <v>60050</v>
      </c>
      <c r="K22" s="49"/>
      <c r="L22" s="49"/>
      <c r="M22" s="49"/>
      <c r="N22" s="49"/>
      <c r="O22" s="49"/>
      <c r="P22" s="49"/>
      <c r="Q22" s="49"/>
      <c r="R22" s="49"/>
      <c r="S22" s="49"/>
      <c r="T22" s="49"/>
      <c r="U22" s="49"/>
      <c r="V22" s="49"/>
      <c r="W22" s="49"/>
      <c r="X22" s="49"/>
      <c r="Y22" s="49"/>
      <c r="Z22" s="49"/>
      <c r="AA22" s="49"/>
      <c r="AB22" s="49"/>
    </row>
    <row r="23" spans="1:28" ht="15" thickBot="1" x14ac:dyDescent="0.35">
      <c r="A23" s="46">
        <v>18</v>
      </c>
      <c r="B23" s="17" t="s">
        <v>127</v>
      </c>
      <c r="C23" s="47" t="s">
        <v>9</v>
      </c>
      <c r="D23" s="77">
        <v>53</v>
      </c>
      <c r="E23" s="78">
        <v>15.28</v>
      </c>
      <c r="F23" s="19">
        <f t="shared" si="0"/>
        <v>809.83999999999992</v>
      </c>
      <c r="G23" s="53" t="s">
        <v>217</v>
      </c>
      <c r="H23" s="53"/>
      <c r="I23" s="20">
        <f t="shared" si="1"/>
        <v>40</v>
      </c>
      <c r="J23" s="21">
        <f t="shared" si="2"/>
        <v>32393.599999999999</v>
      </c>
      <c r="K23" s="49"/>
      <c r="L23" s="49"/>
      <c r="M23" s="49"/>
      <c r="N23" s="49"/>
      <c r="O23" s="49"/>
      <c r="P23" s="49"/>
      <c r="Q23" s="49"/>
      <c r="R23" s="49"/>
      <c r="S23" s="49"/>
      <c r="T23" s="49"/>
      <c r="U23" s="49"/>
      <c r="V23" s="49"/>
      <c r="W23" s="49"/>
      <c r="X23" s="49"/>
      <c r="Y23" s="49"/>
      <c r="Z23" s="49"/>
      <c r="AA23" s="49"/>
      <c r="AB23" s="49"/>
    </row>
    <row r="24" spans="1:28" ht="15" thickBot="1" x14ac:dyDescent="0.35">
      <c r="B24" s="65" t="s">
        <v>12</v>
      </c>
      <c r="C24" s="66"/>
      <c r="D24" s="66"/>
      <c r="E24" s="66"/>
      <c r="F24" s="12">
        <f>SUM(F6:F23)</f>
        <v>368517.97000000009</v>
      </c>
      <c r="G24" s="64" t="s">
        <v>11</v>
      </c>
      <c r="H24" s="64"/>
      <c r="I24" s="64"/>
      <c r="J24" s="13">
        <f>SUM(J6:J23)</f>
        <v>13432035.85</v>
      </c>
      <c r="K24" s="49"/>
      <c r="L24" s="49"/>
      <c r="M24" s="49"/>
      <c r="N24" s="49"/>
      <c r="O24" s="49"/>
      <c r="P24" s="49"/>
      <c r="Q24" s="49"/>
      <c r="R24" s="49"/>
      <c r="S24" s="49"/>
      <c r="T24" s="49"/>
      <c r="U24" s="49"/>
      <c r="V24" s="49"/>
      <c r="W24" s="49"/>
      <c r="X24" s="49"/>
      <c r="Y24" s="49"/>
      <c r="Z24" s="49"/>
      <c r="AA24" s="49"/>
      <c r="AB24" s="49"/>
    </row>
    <row r="25" spans="1:28" ht="15" thickBot="1" x14ac:dyDescent="0.35">
      <c r="B25" s="2"/>
      <c r="C25" s="2"/>
      <c r="D25" s="2"/>
      <c r="E25" s="11"/>
      <c r="F25" s="2"/>
      <c r="G25" s="2"/>
      <c r="H25" s="2"/>
      <c r="I25" s="2"/>
      <c r="J25" s="2"/>
      <c r="K25" s="49"/>
      <c r="L25" s="49"/>
      <c r="M25" s="49"/>
      <c r="N25" s="49"/>
      <c r="O25" s="49"/>
      <c r="P25" s="49"/>
      <c r="Q25" s="49"/>
      <c r="R25" s="49"/>
      <c r="S25" s="49"/>
      <c r="T25" s="49"/>
      <c r="U25" s="49"/>
      <c r="V25" s="49"/>
      <c r="W25" s="49"/>
      <c r="X25" s="49"/>
      <c r="Y25" s="49"/>
      <c r="Z25" s="49"/>
      <c r="AA25" s="49"/>
      <c r="AB25" s="49"/>
    </row>
    <row r="26" spans="1:28" ht="15" thickBot="1" x14ac:dyDescent="0.35">
      <c r="B26" s="67" t="s">
        <v>14</v>
      </c>
      <c r="C26" s="67"/>
      <c r="D26" s="67"/>
      <c r="E26" s="23">
        <f>ROUND(J24/F24,2)</f>
        <v>36.450000000000003</v>
      </c>
      <c r="F26" s="2"/>
      <c r="G26" s="2"/>
      <c r="H26" s="2"/>
      <c r="I26" s="2" t="s">
        <v>184</v>
      </c>
      <c r="J26" s="2"/>
      <c r="K26" s="49"/>
      <c r="L26" s="49"/>
      <c r="M26" s="49"/>
      <c r="N26" s="49"/>
      <c r="O26" s="49"/>
      <c r="P26" s="49"/>
      <c r="Q26" s="49"/>
      <c r="R26" s="49"/>
      <c r="S26" s="49"/>
      <c r="T26" s="49"/>
      <c r="U26" s="49"/>
      <c r="V26" s="49"/>
      <c r="W26" s="49"/>
      <c r="X26" s="49"/>
      <c r="Y26" s="49"/>
      <c r="Z26" s="49"/>
      <c r="AA26" s="49"/>
      <c r="AB26" s="49"/>
    </row>
    <row r="27" spans="1:28" x14ac:dyDescent="0.3">
      <c r="B27" s="3" t="s">
        <v>13</v>
      </c>
      <c r="C27" s="2"/>
      <c r="D27" s="2"/>
      <c r="E27" s="11"/>
      <c r="F27" s="2"/>
      <c r="G27" s="2"/>
      <c r="H27" s="2"/>
      <c r="I27" s="2"/>
      <c r="J27" s="2"/>
      <c r="K27" s="49"/>
      <c r="L27" s="49"/>
      <c r="M27" s="49"/>
      <c r="N27" s="49"/>
      <c r="O27" s="49"/>
      <c r="P27" s="49"/>
      <c r="Q27" s="49"/>
      <c r="R27" s="49"/>
      <c r="S27" s="49"/>
      <c r="T27" s="49"/>
      <c r="U27" s="49"/>
      <c r="V27" s="49"/>
      <c r="W27" s="49"/>
      <c r="X27" s="49"/>
      <c r="Y27" s="49"/>
      <c r="Z27" s="49"/>
      <c r="AA27" s="49"/>
      <c r="AB27" s="49"/>
    </row>
    <row r="28" spans="1:28" x14ac:dyDescent="0.3">
      <c r="K28" s="49"/>
      <c r="L28" s="49"/>
      <c r="M28" s="49"/>
      <c r="N28" s="49"/>
      <c r="O28" s="49"/>
      <c r="P28" s="49"/>
      <c r="Q28" s="49"/>
      <c r="R28" s="49"/>
      <c r="S28" s="49"/>
      <c r="T28" s="49"/>
      <c r="U28" s="49"/>
      <c r="V28" s="49"/>
      <c r="W28" s="49"/>
      <c r="X28" s="49"/>
      <c r="Y28" s="49"/>
      <c r="Z28" s="49"/>
      <c r="AA28" s="49"/>
      <c r="AB28" s="49"/>
    </row>
    <row r="29" spans="1:28" ht="53.4" customHeight="1" x14ac:dyDescent="0.3">
      <c r="B29" s="60" t="s">
        <v>216</v>
      </c>
      <c r="C29" s="60"/>
      <c r="D29" s="60"/>
      <c r="E29" s="60"/>
      <c r="F29" s="60"/>
      <c r="G29" s="60"/>
      <c r="H29" s="60"/>
      <c r="I29" s="60"/>
      <c r="J29" s="60"/>
      <c r="K29" s="49"/>
      <c r="L29" s="49"/>
      <c r="M29" s="49"/>
      <c r="N29" s="49"/>
      <c r="O29" s="49"/>
      <c r="P29" s="49"/>
      <c r="Q29" s="49"/>
      <c r="R29" s="49"/>
      <c r="S29" s="49"/>
      <c r="T29" s="49"/>
      <c r="U29" s="49"/>
      <c r="V29" s="49"/>
      <c r="W29" s="49"/>
      <c r="X29" s="49"/>
      <c r="Y29" s="49"/>
      <c r="Z29" s="49"/>
      <c r="AA29" s="49"/>
      <c r="AB29" s="49"/>
    </row>
  </sheetData>
  <sheetProtection algorithmName="SHA-512" hashValue="45nwHWMyarn2M2Ne6tQ9Wf8mynf4I2Ev8H3nCcw5j0AIboTVDsSJEbSQ29+9Pcpdi7equk/GUf8qAOGVfwd57w==" saltValue="7Ze8XkTm++Dagwv0S8oDgA==" spinCount="100000" sheet="1" objects="1" scenarios="1"/>
  <mergeCells count="7">
    <mergeCell ref="B29:J29"/>
    <mergeCell ref="A1:C1"/>
    <mergeCell ref="A2:J2"/>
    <mergeCell ref="P4:Q4"/>
    <mergeCell ref="B24:E24"/>
    <mergeCell ref="G24:I24"/>
    <mergeCell ref="B26:D26"/>
  </mergeCells>
  <dataValidations count="1">
    <dataValidation type="list" allowBlank="1" showInputMessage="1" showErrorMessage="1" sqref="G6:G23" xr:uid="{00000000-0002-0000-0500-000000000000}">
      <formula1>$P$6:$P$9</formula1>
    </dataValidation>
  </dataValidations>
  <pageMargins left="0.33" right="0.15748031496062992" top="0.31" bottom="0.74803149606299213"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20"/>
  <sheetViews>
    <sheetView zoomScale="85" zoomScaleNormal="85" zoomScaleSheetLayoutView="145" workbookViewId="0">
      <selection activeCellId="1" sqref="G6:H14 A1:C1"/>
    </sheetView>
  </sheetViews>
  <sheetFormatPr defaultRowHeight="14.4" x14ac:dyDescent="0.3"/>
  <cols>
    <col min="1" max="1" width="4.33203125" customWidth="1"/>
    <col min="2" max="2" width="30.44140625" customWidth="1"/>
    <col min="3" max="3" width="3.6640625" bestFit="1" customWidth="1"/>
    <col min="4" max="4" width="9.88671875" customWidth="1"/>
    <col min="5" max="5" width="9.5546875" style="9" customWidth="1"/>
    <col min="6" max="6" width="10.77734375" bestFit="1" customWidth="1"/>
    <col min="7" max="7" width="21.5546875" customWidth="1"/>
    <col min="8" max="8" width="57" customWidth="1"/>
    <col min="9" max="9" width="8.88671875" customWidth="1"/>
    <col min="10" max="10" width="11.77734375" bestFit="1" customWidth="1"/>
    <col min="15" max="15" width="8.88671875" hidden="1" customWidth="1"/>
    <col min="16" max="16" width="9.33203125" hidden="1" customWidth="1"/>
    <col min="17" max="17" width="8.88671875" hidden="1" customWidth="1"/>
    <col min="18" max="22" width="8.88671875" customWidth="1"/>
  </cols>
  <sheetData>
    <row r="1" spans="1:28" ht="45" customHeight="1" x14ac:dyDescent="0.3">
      <c r="A1" s="61" t="s">
        <v>30</v>
      </c>
      <c r="B1" s="61"/>
      <c r="C1" s="61"/>
      <c r="J1" s="48" t="s">
        <v>210</v>
      </c>
    </row>
    <row r="2" spans="1:28" ht="35.25" customHeight="1" x14ac:dyDescent="0.3">
      <c r="A2" s="68" t="s">
        <v>136</v>
      </c>
      <c r="B2" s="69"/>
      <c r="C2" s="69"/>
      <c r="D2" s="69"/>
      <c r="E2" s="69"/>
      <c r="F2" s="69"/>
      <c r="G2" s="69"/>
      <c r="H2" s="69"/>
      <c r="I2" s="69"/>
      <c r="J2" s="69"/>
      <c r="L2" s="49"/>
      <c r="M2" s="49"/>
      <c r="N2" s="49"/>
      <c r="O2" s="49"/>
      <c r="P2" s="49"/>
      <c r="Q2" s="49"/>
      <c r="R2" s="49"/>
      <c r="S2" s="49"/>
      <c r="T2" s="49"/>
      <c r="U2" s="49"/>
      <c r="V2" s="49"/>
      <c r="W2" s="49"/>
      <c r="X2" s="49"/>
      <c r="Y2" s="49"/>
      <c r="Z2" s="49"/>
    </row>
    <row r="3" spans="1:28" ht="15" thickBot="1" x14ac:dyDescent="0.35">
      <c r="L3" s="49"/>
      <c r="M3" s="49"/>
      <c r="N3" s="49"/>
      <c r="O3" s="49"/>
      <c r="P3" s="49"/>
      <c r="Q3" s="49"/>
      <c r="R3" s="49"/>
      <c r="S3" s="49"/>
      <c r="T3" s="49"/>
      <c r="U3" s="49"/>
      <c r="V3" s="49"/>
      <c r="W3" s="49"/>
      <c r="X3" s="49"/>
      <c r="Y3" s="49"/>
      <c r="Z3" s="49"/>
    </row>
    <row r="4" spans="1:28" ht="60" customHeight="1" thickBot="1" x14ac:dyDescent="0.35">
      <c r="A4" s="1" t="s">
        <v>0</v>
      </c>
      <c r="B4" s="4" t="s">
        <v>1</v>
      </c>
      <c r="C4" s="4" t="s">
        <v>2</v>
      </c>
      <c r="D4" s="4" t="s">
        <v>3</v>
      </c>
      <c r="E4" s="10" t="s">
        <v>34</v>
      </c>
      <c r="F4" s="4" t="s">
        <v>31</v>
      </c>
      <c r="G4" s="22" t="s">
        <v>35</v>
      </c>
      <c r="H4" s="54" t="s">
        <v>225</v>
      </c>
      <c r="I4" s="5" t="s">
        <v>32</v>
      </c>
      <c r="J4" s="6" t="s">
        <v>33</v>
      </c>
      <c r="K4" s="49"/>
      <c r="L4" s="49"/>
      <c r="M4" s="49"/>
      <c r="N4" s="49"/>
      <c r="O4" s="49"/>
      <c r="P4" s="62" t="s">
        <v>4</v>
      </c>
      <c r="Q4" s="63"/>
      <c r="R4" s="49"/>
      <c r="S4" s="49"/>
      <c r="T4" s="49"/>
      <c r="U4" s="49"/>
      <c r="V4" s="49"/>
      <c r="W4" s="49"/>
      <c r="X4" s="49"/>
      <c r="Y4" s="49"/>
      <c r="Z4" s="49"/>
      <c r="AA4" s="49"/>
      <c r="AB4" s="49"/>
    </row>
    <row r="5" spans="1:28" ht="15" thickBot="1" x14ac:dyDescent="0.35">
      <c r="A5" s="26">
        <v>0</v>
      </c>
      <c r="B5" s="27">
        <v>1</v>
      </c>
      <c r="C5" s="27">
        <v>2</v>
      </c>
      <c r="D5" s="27">
        <v>3</v>
      </c>
      <c r="E5" s="28">
        <v>4</v>
      </c>
      <c r="F5" s="27">
        <v>5</v>
      </c>
      <c r="G5" s="29">
        <v>6</v>
      </c>
      <c r="H5" s="29">
        <v>7</v>
      </c>
      <c r="I5" s="30">
        <v>8</v>
      </c>
      <c r="J5" s="31">
        <v>9</v>
      </c>
      <c r="K5" s="49"/>
      <c r="L5" s="49"/>
      <c r="M5" s="49"/>
      <c r="N5" s="49"/>
      <c r="O5" s="49"/>
      <c r="P5" s="58"/>
      <c r="Q5" s="58"/>
      <c r="R5" s="49"/>
      <c r="S5" s="49"/>
      <c r="T5" s="49"/>
      <c r="U5" s="49"/>
      <c r="V5" s="49"/>
      <c r="W5" s="49"/>
      <c r="X5" s="49"/>
      <c r="Y5" s="49"/>
      <c r="Z5" s="49"/>
      <c r="AA5" s="49"/>
      <c r="AB5" s="49"/>
    </row>
    <row r="6" spans="1:28" x14ac:dyDescent="0.3">
      <c r="A6" s="41">
        <v>1</v>
      </c>
      <c r="B6" s="73" t="s">
        <v>128</v>
      </c>
      <c r="C6" s="73" t="s">
        <v>9</v>
      </c>
      <c r="D6" s="74">
        <v>3681</v>
      </c>
      <c r="E6" s="75">
        <v>15.17</v>
      </c>
      <c r="F6" s="35">
        <f t="shared" ref="F6:F14" si="0">D6*E6</f>
        <v>55840.77</v>
      </c>
      <c r="G6" s="51" t="s">
        <v>217</v>
      </c>
      <c r="H6" s="55" t="s">
        <v>221</v>
      </c>
      <c r="I6" s="36">
        <f t="shared" ref="I6:I14" si="1">IF(G6="Producător",40,IF(G6="Producător-ofertant",25,IF(G6="Producător-intermediar-ofertant",10,IF(G6="Peste 3 operatori ec.",0))))</f>
        <v>40</v>
      </c>
      <c r="J6" s="37">
        <f t="shared" ref="J6:J14" si="2">F6*I6</f>
        <v>2233630.7999999998</v>
      </c>
      <c r="K6" s="49"/>
      <c r="L6" s="49"/>
      <c r="M6" s="49"/>
      <c r="N6" s="49"/>
      <c r="O6" s="49"/>
      <c r="P6" s="49" t="s">
        <v>217</v>
      </c>
      <c r="Q6" s="49" t="s">
        <v>5</v>
      </c>
      <c r="R6" s="49"/>
      <c r="S6" s="49"/>
      <c r="T6" s="49"/>
      <c r="U6" s="49"/>
      <c r="V6" s="49"/>
      <c r="W6" s="49"/>
      <c r="X6" s="49"/>
      <c r="Y6" s="49"/>
      <c r="Z6" s="49"/>
      <c r="AA6" s="49"/>
      <c r="AB6" s="49"/>
    </row>
    <row r="7" spans="1:28" x14ac:dyDescent="0.3">
      <c r="A7" s="24">
        <v>2</v>
      </c>
      <c r="B7" s="70" t="s">
        <v>129</v>
      </c>
      <c r="C7" s="70" t="s">
        <v>9</v>
      </c>
      <c r="D7" s="71">
        <v>8680</v>
      </c>
      <c r="E7" s="72">
        <v>16.34</v>
      </c>
      <c r="F7" s="16">
        <f t="shared" si="0"/>
        <v>141831.20000000001</v>
      </c>
      <c r="G7" s="52" t="s">
        <v>217</v>
      </c>
      <c r="H7" s="56" t="s">
        <v>228</v>
      </c>
      <c r="I7" s="7">
        <f t="shared" si="1"/>
        <v>40</v>
      </c>
      <c r="J7" s="8">
        <f t="shared" si="2"/>
        <v>5673248</v>
      </c>
      <c r="K7" s="49"/>
      <c r="L7" s="49"/>
      <c r="M7" s="49"/>
      <c r="N7" s="49"/>
      <c r="O7" s="49"/>
      <c r="P7" s="49" t="s">
        <v>218</v>
      </c>
      <c r="Q7" s="49" t="s">
        <v>6</v>
      </c>
      <c r="R7" s="49"/>
      <c r="S7" s="49"/>
      <c r="T7" s="49"/>
      <c r="U7" s="49"/>
      <c r="V7" s="49"/>
      <c r="W7" s="49"/>
      <c r="X7" s="49"/>
      <c r="Y7" s="49"/>
      <c r="Z7" s="49"/>
      <c r="AA7" s="49"/>
      <c r="AB7" s="49"/>
    </row>
    <row r="8" spans="1:28" x14ac:dyDescent="0.3">
      <c r="A8" s="24">
        <v>3</v>
      </c>
      <c r="B8" s="70" t="s">
        <v>130</v>
      </c>
      <c r="C8" s="70" t="s">
        <v>9</v>
      </c>
      <c r="D8" s="71">
        <v>4433</v>
      </c>
      <c r="E8" s="72">
        <v>27.82</v>
      </c>
      <c r="F8" s="16">
        <f t="shared" si="0"/>
        <v>123326.06</v>
      </c>
      <c r="G8" s="52" t="s">
        <v>218</v>
      </c>
      <c r="H8" s="56" t="s">
        <v>222</v>
      </c>
      <c r="I8" s="7">
        <f t="shared" si="1"/>
        <v>25</v>
      </c>
      <c r="J8" s="8">
        <f t="shared" si="2"/>
        <v>3083151.5</v>
      </c>
      <c r="K8" s="49"/>
      <c r="L8" s="49"/>
      <c r="M8" s="49"/>
      <c r="N8" s="49"/>
      <c r="O8" s="49"/>
      <c r="P8" s="49" t="s">
        <v>219</v>
      </c>
      <c r="Q8" s="49" t="s">
        <v>7</v>
      </c>
      <c r="R8" s="49"/>
      <c r="S8" s="49"/>
      <c r="T8" s="49"/>
      <c r="U8" s="49"/>
      <c r="V8" s="49"/>
      <c r="W8" s="49"/>
      <c r="X8" s="49"/>
      <c r="Y8" s="49"/>
      <c r="Z8" s="49"/>
      <c r="AA8" s="49"/>
      <c r="AB8" s="49"/>
    </row>
    <row r="9" spans="1:28" x14ac:dyDescent="0.3">
      <c r="A9" s="24">
        <v>4</v>
      </c>
      <c r="B9" s="86" t="s">
        <v>131</v>
      </c>
      <c r="C9" s="70" t="s">
        <v>9</v>
      </c>
      <c r="D9" s="71">
        <v>6650</v>
      </c>
      <c r="E9" s="72">
        <v>42.54</v>
      </c>
      <c r="F9" s="16">
        <f t="shared" si="0"/>
        <v>282891</v>
      </c>
      <c r="G9" s="52" t="s">
        <v>218</v>
      </c>
      <c r="H9" s="56" t="s">
        <v>223</v>
      </c>
      <c r="I9" s="7">
        <f t="shared" si="1"/>
        <v>25</v>
      </c>
      <c r="J9" s="8">
        <f t="shared" si="2"/>
        <v>7072275</v>
      </c>
      <c r="K9" s="49"/>
      <c r="L9" s="49"/>
      <c r="M9" s="49"/>
      <c r="N9" s="49"/>
      <c r="O9" s="49"/>
      <c r="P9" s="49" t="s">
        <v>220</v>
      </c>
      <c r="Q9" s="49" t="s">
        <v>8</v>
      </c>
      <c r="R9" s="49"/>
      <c r="S9" s="49"/>
      <c r="T9" s="49"/>
      <c r="U9" s="49"/>
      <c r="V9" s="49"/>
      <c r="W9" s="49"/>
      <c r="X9" s="49"/>
      <c r="Y9" s="49"/>
      <c r="Z9" s="49"/>
      <c r="AA9" s="49"/>
      <c r="AB9" s="49"/>
    </row>
    <row r="10" spans="1:28" x14ac:dyDescent="0.3">
      <c r="A10" s="24">
        <v>5</v>
      </c>
      <c r="B10" s="70" t="s">
        <v>132</v>
      </c>
      <c r="C10" s="70" t="s">
        <v>9</v>
      </c>
      <c r="D10" s="71">
        <v>12305</v>
      </c>
      <c r="E10" s="72">
        <v>7.26</v>
      </c>
      <c r="F10" s="16">
        <f t="shared" si="0"/>
        <v>89334.3</v>
      </c>
      <c r="G10" s="52" t="s">
        <v>219</v>
      </c>
      <c r="H10" s="56" t="s">
        <v>224</v>
      </c>
      <c r="I10" s="7">
        <f t="shared" si="1"/>
        <v>10</v>
      </c>
      <c r="J10" s="8">
        <f t="shared" si="2"/>
        <v>893343</v>
      </c>
      <c r="K10" s="49"/>
      <c r="L10" s="49"/>
      <c r="M10" s="49"/>
      <c r="N10" s="49"/>
      <c r="O10" s="49"/>
      <c r="P10" s="49"/>
      <c r="R10" s="49"/>
      <c r="S10" s="49"/>
      <c r="T10" s="49"/>
      <c r="U10" s="49"/>
      <c r="V10" s="49"/>
      <c r="W10" s="49"/>
      <c r="X10" s="49"/>
      <c r="Y10" s="49"/>
      <c r="Z10" s="49"/>
      <c r="AA10" s="49"/>
      <c r="AB10" s="49"/>
    </row>
    <row r="11" spans="1:28" x14ac:dyDescent="0.3">
      <c r="A11" s="24">
        <v>6</v>
      </c>
      <c r="B11" s="70" t="s">
        <v>133</v>
      </c>
      <c r="C11" s="70" t="s">
        <v>10</v>
      </c>
      <c r="D11" s="71">
        <v>56338</v>
      </c>
      <c r="E11" s="72">
        <v>4.93</v>
      </c>
      <c r="F11" s="16">
        <f t="shared" si="0"/>
        <v>277746.33999999997</v>
      </c>
      <c r="G11" s="52" t="s">
        <v>219</v>
      </c>
      <c r="H11" s="56" t="s">
        <v>226</v>
      </c>
      <c r="I11" s="7">
        <f t="shared" si="1"/>
        <v>10</v>
      </c>
      <c r="J11" s="8">
        <f t="shared" si="2"/>
        <v>2777463.3999999994</v>
      </c>
      <c r="K11" s="49"/>
      <c r="L11" s="49"/>
      <c r="M11" s="49"/>
      <c r="N11" s="49"/>
      <c r="O11" s="49"/>
      <c r="P11" s="49"/>
      <c r="Q11" s="49"/>
      <c r="R11" s="49"/>
      <c r="S11" s="49"/>
      <c r="T11" s="49"/>
      <c r="U11" s="49"/>
      <c r="V11" s="49"/>
      <c r="W11" s="49"/>
      <c r="X11" s="49"/>
      <c r="Y11" s="49"/>
      <c r="Z11" s="49"/>
      <c r="AA11" s="49"/>
      <c r="AB11" s="49"/>
    </row>
    <row r="12" spans="1:28" x14ac:dyDescent="0.3">
      <c r="A12" s="24">
        <v>7</v>
      </c>
      <c r="B12" s="70" t="s">
        <v>134</v>
      </c>
      <c r="C12" s="70" t="s">
        <v>9</v>
      </c>
      <c r="D12" s="71">
        <v>3606</v>
      </c>
      <c r="E12" s="72">
        <v>11.95</v>
      </c>
      <c r="F12" s="16">
        <f t="shared" si="0"/>
        <v>43091.7</v>
      </c>
      <c r="G12" s="52" t="s">
        <v>220</v>
      </c>
      <c r="H12" s="52"/>
      <c r="I12" s="7">
        <f t="shared" si="1"/>
        <v>0</v>
      </c>
      <c r="J12" s="8">
        <f t="shared" si="2"/>
        <v>0</v>
      </c>
      <c r="K12" s="49"/>
      <c r="L12" s="49"/>
      <c r="M12" s="49"/>
      <c r="N12" s="49"/>
      <c r="O12" s="49"/>
      <c r="P12" s="49"/>
      <c r="Q12" s="49"/>
      <c r="R12" s="49"/>
      <c r="S12" s="49"/>
      <c r="T12" s="49"/>
      <c r="U12" s="49"/>
      <c r="V12" s="49"/>
      <c r="W12" s="49"/>
      <c r="X12" s="49"/>
      <c r="Y12" s="49"/>
      <c r="Z12" s="49"/>
      <c r="AA12" s="49"/>
      <c r="AB12" s="49"/>
    </row>
    <row r="13" spans="1:28" x14ac:dyDescent="0.3">
      <c r="A13" s="24">
        <v>8</v>
      </c>
      <c r="B13" s="70" t="s">
        <v>135</v>
      </c>
      <c r="C13" s="70" t="s">
        <v>9</v>
      </c>
      <c r="D13" s="71">
        <v>5150</v>
      </c>
      <c r="E13" s="72">
        <v>40.700000000000003</v>
      </c>
      <c r="F13" s="16">
        <f t="shared" si="0"/>
        <v>209605.00000000003</v>
      </c>
      <c r="G13" s="52" t="s">
        <v>217</v>
      </c>
      <c r="H13" s="52"/>
      <c r="I13" s="7">
        <f t="shared" si="1"/>
        <v>40</v>
      </c>
      <c r="J13" s="8">
        <f t="shared" si="2"/>
        <v>8384200.0000000009</v>
      </c>
      <c r="K13" s="49"/>
      <c r="L13" s="49"/>
      <c r="M13" s="49"/>
      <c r="N13" s="49"/>
      <c r="O13" s="49"/>
      <c r="P13" s="49"/>
      <c r="Q13" s="49"/>
      <c r="R13" s="49"/>
      <c r="S13" s="49"/>
      <c r="T13" s="49"/>
      <c r="U13" s="49"/>
      <c r="V13" s="49"/>
      <c r="W13" s="49"/>
      <c r="X13" s="49"/>
      <c r="Y13" s="49"/>
      <c r="Z13" s="49"/>
      <c r="AA13" s="49"/>
      <c r="AB13" s="49"/>
    </row>
    <row r="14" spans="1:28" ht="15" thickBot="1" x14ac:dyDescent="0.35">
      <c r="A14" s="25">
        <v>9</v>
      </c>
      <c r="B14" s="76" t="s">
        <v>230</v>
      </c>
      <c r="C14" s="76" t="s">
        <v>9</v>
      </c>
      <c r="D14" s="77">
        <v>1717</v>
      </c>
      <c r="E14" s="78">
        <v>40.700000000000003</v>
      </c>
      <c r="F14" s="19">
        <f t="shared" si="0"/>
        <v>69881.900000000009</v>
      </c>
      <c r="G14" s="53" t="s">
        <v>217</v>
      </c>
      <c r="H14" s="53"/>
      <c r="I14" s="20">
        <f t="shared" si="1"/>
        <v>40</v>
      </c>
      <c r="J14" s="21">
        <f t="shared" si="2"/>
        <v>2795276.0000000005</v>
      </c>
      <c r="K14" s="49"/>
      <c r="L14" s="49"/>
      <c r="M14" s="49"/>
      <c r="N14" s="49"/>
      <c r="O14" s="49"/>
      <c r="P14" s="49"/>
      <c r="Q14" s="49"/>
      <c r="R14" s="49"/>
      <c r="S14" s="49"/>
      <c r="T14" s="49"/>
      <c r="U14" s="49"/>
      <c r="V14" s="49"/>
      <c r="W14" s="49"/>
      <c r="X14" s="49"/>
      <c r="Y14" s="49"/>
      <c r="Z14" s="49"/>
      <c r="AA14" s="49"/>
      <c r="AB14" s="49"/>
    </row>
    <row r="15" spans="1:28" ht="15" thickBot="1" x14ac:dyDescent="0.35">
      <c r="B15" s="65" t="s">
        <v>12</v>
      </c>
      <c r="C15" s="66"/>
      <c r="D15" s="66"/>
      <c r="E15" s="66"/>
      <c r="F15" s="12">
        <f>SUM(F6:F14)</f>
        <v>1293548.27</v>
      </c>
      <c r="G15" s="64" t="s">
        <v>11</v>
      </c>
      <c r="H15" s="64"/>
      <c r="I15" s="64"/>
      <c r="J15" s="13">
        <f>SUM(J6:J14)</f>
        <v>32912587.699999999</v>
      </c>
      <c r="K15" s="49"/>
      <c r="L15" s="49"/>
      <c r="M15" s="49"/>
      <c r="N15" s="49"/>
      <c r="O15" s="49"/>
      <c r="P15" s="49"/>
      <c r="Q15" s="49"/>
      <c r="R15" s="49"/>
      <c r="S15" s="49"/>
      <c r="T15" s="49"/>
      <c r="U15" s="49"/>
      <c r="V15" s="49"/>
      <c r="W15" s="49"/>
      <c r="X15" s="49"/>
      <c r="Y15" s="49"/>
      <c r="Z15" s="49"/>
      <c r="AA15" s="49"/>
      <c r="AB15" s="49"/>
    </row>
    <row r="16" spans="1:28" ht="15" thickBot="1" x14ac:dyDescent="0.35">
      <c r="B16" s="2"/>
      <c r="C16" s="2"/>
      <c r="D16" s="2"/>
      <c r="E16" s="11"/>
      <c r="F16" s="2"/>
      <c r="G16" s="2"/>
      <c r="H16" s="2"/>
      <c r="I16" s="2"/>
      <c r="J16" s="2"/>
      <c r="K16" s="49"/>
      <c r="L16" s="49"/>
      <c r="M16" s="49"/>
      <c r="N16" s="49"/>
      <c r="O16" s="49"/>
      <c r="P16" s="49"/>
      <c r="Q16" s="49"/>
      <c r="R16" s="49"/>
      <c r="S16" s="49"/>
      <c r="T16" s="49"/>
      <c r="U16" s="49"/>
      <c r="V16" s="49"/>
      <c r="W16" s="49"/>
      <c r="X16" s="49"/>
      <c r="Y16" s="49"/>
      <c r="Z16" s="49"/>
      <c r="AA16" s="49"/>
      <c r="AB16" s="49"/>
    </row>
    <row r="17" spans="2:28" ht="15" thickBot="1" x14ac:dyDescent="0.35">
      <c r="B17" s="67" t="s">
        <v>14</v>
      </c>
      <c r="C17" s="67"/>
      <c r="D17" s="67"/>
      <c r="E17" s="23">
        <f>ROUND(J15/F15,2)</f>
        <v>25.44</v>
      </c>
      <c r="F17" s="2"/>
      <c r="G17" s="2"/>
      <c r="H17" s="2"/>
      <c r="I17" s="2" t="s">
        <v>184</v>
      </c>
      <c r="J17" s="2"/>
      <c r="K17" s="49"/>
      <c r="L17" s="49"/>
      <c r="M17" s="49"/>
      <c r="N17" s="49"/>
      <c r="O17" s="49"/>
      <c r="P17" s="49"/>
      <c r="Q17" s="49"/>
      <c r="R17" s="49"/>
      <c r="S17" s="49"/>
      <c r="T17" s="49"/>
      <c r="U17" s="49"/>
      <c r="V17" s="49"/>
      <c r="W17" s="49"/>
      <c r="X17" s="49"/>
      <c r="Y17" s="49"/>
      <c r="Z17" s="49"/>
      <c r="AA17" s="49"/>
      <c r="AB17" s="49"/>
    </row>
    <row r="18" spans="2:28" x14ac:dyDescent="0.3">
      <c r="B18" s="3" t="s">
        <v>13</v>
      </c>
      <c r="C18" s="2"/>
      <c r="D18" s="2"/>
      <c r="E18" s="11"/>
      <c r="F18" s="2"/>
      <c r="G18" s="2"/>
      <c r="H18" s="2"/>
      <c r="I18" s="2"/>
      <c r="J18" s="2"/>
      <c r="K18" s="49"/>
      <c r="L18" s="49"/>
      <c r="M18" s="49"/>
      <c r="N18" s="49"/>
      <c r="O18" s="49"/>
      <c r="P18" s="49"/>
      <c r="Q18" s="49"/>
      <c r="R18" s="49"/>
      <c r="S18" s="49"/>
      <c r="T18" s="49"/>
      <c r="U18" s="49"/>
      <c r="V18" s="49"/>
      <c r="W18" s="49"/>
      <c r="X18" s="49"/>
      <c r="Y18" s="49"/>
      <c r="Z18" s="49"/>
      <c r="AA18" s="49"/>
      <c r="AB18" s="49"/>
    </row>
    <row r="19" spans="2:28" x14ac:dyDescent="0.3">
      <c r="K19" s="49"/>
      <c r="L19" s="49"/>
      <c r="M19" s="49"/>
      <c r="N19" s="49"/>
      <c r="O19" s="49"/>
      <c r="P19" s="49"/>
      <c r="Q19" s="49"/>
      <c r="R19" s="49"/>
      <c r="S19" s="49"/>
      <c r="T19" s="49"/>
      <c r="U19" s="49"/>
      <c r="V19" s="49"/>
      <c r="W19" s="49"/>
      <c r="X19" s="49"/>
      <c r="Y19" s="49"/>
      <c r="Z19" s="49"/>
      <c r="AA19" s="49"/>
      <c r="AB19" s="49"/>
    </row>
    <row r="20" spans="2:28" ht="53.4" customHeight="1" x14ac:dyDescent="0.3">
      <c r="B20" s="60" t="s">
        <v>216</v>
      </c>
      <c r="C20" s="60"/>
      <c r="D20" s="60"/>
      <c r="E20" s="60"/>
      <c r="F20" s="60"/>
      <c r="G20" s="60"/>
      <c r="H20" s="60"/>
      <c r="I20" s="60"/>
      <c r="J20" s="60"/>
      <c r="K20" s="49"/>
      <c r="L20" s="49"/>
      <c r="M20" s="49"/>
      <c r="N20" s="49"/>
      <c r="O20" s="49"/>
      <c r="P20" s="49"/>
      <c r="Q20" s="49"/>
      <c r="R20" s="49"/>
      <c r="S20" s="49"/>
      <c r="T20" s="49"/>
      <c r="U20" s="49"/>
      <c r="V20" s="49"/>
      <c r="W20" s="49"/>
      <c r="X20" s="49"/>
      <c r="Y20" s="49"/>
      <c r="Z20" s="49"/>
      <c r="AA20" s="49"/>
      <c r="AB20" s="49"/>
    </row>
  </sheetData>
  <sheetProtection algorithmName="SHA-512" hashValue="gC4NbMMAt47/9MvQTkmnE8kU+P6bOL79rNNllw0yZvO4k2ZlCNNXMMDSXurl2M4TJw2FeioNpCQ6GUZSYpF/Bg==" saltValue="BDgaN0QESNpfUK12xciPPA==" spinCount="100000" sheet="1" objects="1" scenarios="1"/>
  <mergeCells count="7">
    <mergeCell ref="B20:J20"/>
    <mergeCell ref="A1:C1"/>
    <mergeCell ref="A2:J2"/>
    <mergeCell ref="P4:Q4"/>
    <mergeCell ref="B15:E15"/>
    <mergeCell ref="G15:I15"/>
    <mergeCell ref="B17:D17"/>
  </mergeCells>
  <dataValidations count="1">
    <dataValidation type="list" allowBlank="1" showInputMessage="1" showErrorMessage="1" sqref="G6:G14" xr:uid="{00000000-0002-0000-0600-000000000000}">
      <formula1>$P$6:$P$9</formula1>
    </dataValidation>
  </dataValidations>
  <pageMargins left="0.33" right="0.15748031496062992" top="0.31" bottom="0.74803149606299213" header="0.31496062992125984" footer="0.31496062992125984"/>
  <pageSetup paperSize="9" scale="8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14"/>
  <sheetViews>
    <sheetView zoomScale="85" zoomScaleNormal="85" zoomScaleSheetLayoutView="145" workbookViewId="0">
      <selection activeCellId="1" sqref="G6:H8 A1:C1"/>
    </sheetView>
  </sheetViews>
  <sheetFormatPr defaultRowHeight="14.4" x14ac:dyDescent="0.3"/>
  <cols>
    <col min="1" max="1" width="4.33203125" customWidth="1"/>
    <col min="2" max="2" width="30.44140625" customWidth="1"/>
    <col min="3" max="3" width="3.6640625" bestFit="1" customWidth="1"/>
    <col min="4" max="4" width="9.88671875" customWidth="1"/>
    <col min="5" max="5" width="9.5546875" style="9" customWidth="1"/>
    <col min="6" max="6" width="10.77734375" bestFit="1" customWidth="1"/>
    <col min="7" max="7" width="21.5546875" customWidth="1"/>
    <col min="8" max="8" width="57" customWidth="1"/>
    <col min="9" max="9" width="8.88671875" customWidth="1"/>
    <col min="10" max="10" width="11.77734375" bestFit="1" customWidth="1"/>
    <col min="15" max="15" width="8.88671875" hidden="1" customWidth="1"/>
    <col min="16" max="16" width="9.33203125" hidden="1" customWidth="1"/>
    <col min="17" max="17" width="8.88671875" hidden="1" customWidth="1"/>
    <col min="18" max="22" width="8.88671875" customWidth="1"/>
  </cols>
  <sheetData>
    <row r="1" spans="1:28" ht="45" customHeight="1" x14ac:dyDescent="0.3">
      <c r="A1" s="61" t="s">
        <v>30</v>
      </c>
      <c r="B1" s="61"/>
      <c r="C1" s="61"/>
      <c r="J1" s="48" t="s">
        <v>209</v>
      </c>
    </row>
    <row r="2" spans="1:28" ht="35.25" customHeight="1" x14ac:dyDescent="0.3">
      <c r="A2" s="68" t="s">
        <v>137</v>
      </c>
      <c r="B2" s="69"/>
      <c r="C2" s="69"/>
      <c r="D2" s="69"/>
      <c r="E2" s="69"/>
      <c r="F2" s="69"/>
      <c r="G2" s="69"/>
      <c r="H2" s="69"/>
      <c r="I2" s="69"/>
      <c r="J2" s="69"/>
      <c r="L2" s="49"/>
      <c r="M2" s="49"/>
      <c r="N2" s="49"/>
      <c r="O2" s="49"/>
      <c r="P2" s="49"/>
      <c r="Q2" s="49"/>
      <c r="R2" s="49"/>
      <c r="S2" s="49"/>
      <c r="T2" s="49"/>
      <c r="U2" s="49"/>
      <c r="V2" s="49"/>
      <c r="W2" s="49"/>
      <c r="X2" s="49"/>
      <c r="Y2" s="49"/>
      <c r="Z2" s="49"/>
    </row>
    <row r="3" spans="1:28" ht="15" thickBot="1" x14ac:dyDescent="0.35">
      <c r="L3" s="49"/>
      <c r="M3" s="49"/>
      <c r="N3" s="49"/>
      <c r="O3" s="49"/>
      <c r="P3" s="49"/>
      <c r="Q3" s="49"/>
      <c r="R3" s="49"/>
      <c r="S3" s="49"/>
      <c r="T3" s="49"/>
      <c r="U3" s="49"/>
      <c r="V3" s="49"/>
      <c r="W3" s="49"/>
      <c r="X3" s="49"/>
      <c r="Y3" s="49"/>
      <c r="Z3" s="49"/>
    </row>
    <row r="4" spans="1:28" ht="60" customHeight="1" thickBot="1" x14ac:dyDescent="0.35">
      <c r="A4" s="1" t="s">
        <v>0</v>
      </c>
      <c r="B4" s="4" t="s">
        <v>1</v>
      </c>
      <c r="C4" s="4" t="s">
        <v>2</v>
      </c>
      <c r="D4" s="4" t="s">
        <v>3</v>
      </c>
      <c r="E4" s="10" t="s">
        <v>34</v>
      </c>
      <c r="F4" s="4" t="s">
        <v>31</v>
      </c>
      <c r="G4" s="22" t="s">
        <v>35</v>
      </c>
      <c r="H4" s="54" t="s">
        <v>225</v>
      </c>
      <c r="I4" s="5" t="s">
        <v>32</v>
      </c>
      <c r="J4" s="6" t="s">
        <v>33</v>
      </c>
      <c r="K4" s="49"/>
      <c r="L4" s="49"/>
      <c r="M4" s="49"/>
      <c r="N4" s="49"/>
      <c r="O4" s="49"/>
      <c r="P4" s="62" t="s">
        <v>4</v>
      </c>
      <c r="Q4" s="63"/>
      <c r="R4" s="49"/>
      <c r="S4" s="49"/>
      <c r="T4" s="49"/>
      <c r="U4" s="49"/>
      <c r="V4" s="49"/>
      <c r="W4" s="49"/>
      <c r="X4" s="49"/>
      <c r="Y4" s="49"/>
      <c r="Z4" s="49"/>
      <c r="AA4" s="49"/>
      <c r="AB4" s="49"/>
    </row>
    <row r="5" spans="1:28" ht="15" thickBot="1" x14ac:dyDescent="0.35">
      <c r="A5" s="26">
        <v>0</v>
      </c>
      <c r="B5" s="27">
        <v>1</v>
      </c>
      <c r="C5" s="27">
        <v>2</v>
      </c>
      <c r="D5" s="27">
        <v>3</v>
      </c>
      <c r="E5" s="28">
        <v>4</v>
      </c>
      <c r="F5" s="27">
        <v>5</v>
      </c>
      <c r="G5" s="29">
        <v>6</v>
      </c>
      <c r="H5" s="29">
        <v>7</v>
      </c>
      <c r="I5" s="30">
        <v>8</v>
      </c>
      <c r="J5" s="31">
        <v>9</v>
      </c>
      <c r="K5" s="49"/>
      <c r="L5" s="49"/>
      <c r="M5" s="49"/>
      <c r="N5" s="49"/>
      <c r="O5" s="49"/>
      <c r="P5" s="58"/>
      <c r="Q5" s="58"/>
      <c r="R5" s="49"/>
      <c r="S5" s="49"/>
      <c r="T5" s="49"/>
      <c r="U5" s="49"/>
      <c r="V5" s="49"/>
      <c r="W5" s="49"/>
      <c r="X5" s="49"/>
      <c r="Y5" s="49"/>
      <c r="Z5" s="49"/>
      <c r="AA5" s="49"/>
      <c r="AB5" s="49"/>
    </row>
    <row r="6" spans="1:28" x14ac:dyDescent="0.3">
      <c r="A6" s="41">
        <v>1</v>
      </c>
      <c r="B6" s="33" t="s">
        <v>138</v>
      </c>
      <c r="C6" s="33" t="s">
        <v>9</v>
      </c>
      <c r="D6" s="74">
        <v>3236</v>
      </c>
      <c r="E6" s="75">
        <v>41.16</v>
      </c>
      <c r="F6" s="35">
        <f t="shared" ref="F6:F8" si="0">D6*E6</f>
        <v>133193.75999999998</v>
      </c>
      <c r="G6" s="51" t="s">
        <v>217</v>
      </c>
      <c r="H6" s="55" t="s">
        <v>221</v>
      </c>
      <c r="I6" s="36">
        <f t="shared" ref="I6:I8" si="1">IF(G6="Producător",40,IF(G6="Producător-ofertant",25,IF(G6="Producător-intermediar-ofertant",10,IF(G6="Peste 3 operatori ec.",0))))</f>
        <v>40</v>
      </c>
      <c r="J6" s="37">
        <f t="shared" ref="J6:J8" si="2">F6*I6</f>
        <v>5327750.3999999994</v>
      </c>
      <c r="K6" s="49"/>
      <c r="L6" s="49"/>
      <c r="M6" s="49"/>
      <c r="N6" s="49"/>
      <c r="O6" s="49"/>
      <c r="P6" s="49" t="s">
        <v>217</v>
      </c>
      <c r="Q6" s="49" t="s">
        <v>5</v>
      </c>
      <c r="R6" s="49"/>
      <c r="S6" s="49"/>
      <c r="T6" s="49"/>
      <c r="U6" s="49"/>
      <c r="V6" s="49"/>
      <c r="W6" s="49"/>
      <c r="X6" s="49"/>
      <c r="Y6" s="49"/>
      <c r="Z6" s="49"/>
      <c r="AA6" s="49"/>
      <c r="AB6" s="49"/>
    </row>
    <row r="7" spans="1:28" x14ac:dyDescent="0.3">
      <c r="A7" s="24">
        <v>2</v>
      </c>
      <c r="B7" s="14" t="s">
        <v>139</v>
      </c>
      <c r="C7" s="14" t="s">
        <v>9</v>
      </c>
      <c r="D7" s="71">
        <v>10517</v>
      </c>
      <c r="E7" s="72">
        <v>45.76</v>
      </c>
      <c r="F7" s="16">
        <f t="shared" si="0"/>
        <v>481257.92</v>
      </c>
      <c r="G7" s="52" t="s">
        <v>217</v>
      </c>
      <c r="H7" s="56" t="s">
        <v>228</v>
      </c>
      <c r="I7" s="7">
        <f t="shared" si="1"/>
        <v>40</v>
      </c>
      <c r="J7" s="8">
        <f t="shared" si="2"/>
        <v>19250316.800000001</v>
      </c>
      <c r="K7" s="49"/>
      <c r="L7" s="49"/>
      <c r="M7" s="49"/>
      <c r="N7" s="49"/>
      <c r="O7" s="49"/>
      <c r="P7" s="49" t="s">
        <v>218</v>
      </c>
      <c r="Q7" s="49" t="s">
        <v>6</v>
      </c>
      <c r="R7" s="49"/>
      <c r="S7" s="49"/>
      <c r="T7" s="49"/>
      <c r="U7" s="49"/>
      <c r="V7" s="49"/>
      <c r="W7" s="49"/>
      <c r="X7" s="49"/>
      <c r="Y7" s="49"/>
      <c r="Z7" s="49"/>
      <c r="AA7" s="49"/>
      <c r="AB7" s="49"/>
    </row>
    <row r="8" spans="1:28" ht="15" thickBot="1" x14ac:dyDescent="0.35">
      <c r="A8" s="25">
        <v>3</v>
      </c>
      <c r="B8" s="17" t="s">
        <v>140</v>
      </c>
      <c r="C8" s="17" t="s">
        <v>9</v>
      </c>
      <c r="D8" s="77">
        <v>2427</v>
      </c>
      <c r="E8" s="78">
        <v>22.31</v>
      </c>
      <c r="F8" s="19">
        <f t="shared" si="0"/>
        <v>54146.369999999995</v>
      </c>
      <c r="G8" s="53" t="s">
        <v>218</v>
      </c>
      <c r="H8" s="79" t="s">
        <v>222</v>
      </c>
      <c r="I8" s="20">
        <f t="shared" si="1"/>
        <v>25</v>
      </c>
      <c r="J8" s="21">
        <f t="shared" si="2"/>
        <v>1353659.25</v>
      </c>
      <c r="K8" s="49"/>
      <c r="L8" s="49"/>
      <c r="M8" s="49"/>
      <c r="N8" s="49"/>
      <c r="O8" s="49"/>
      <c r="P8" s="49" t="s">
        <v>219</v>
      </c>
      <c r="Q8" s="49" t="s">
        <v>7</v>
      </c>
      <c r="R8" s="49"/>
      <c r="S8" s="49"/>
      <c r="T8" s="49"/>
      <c r="U8" s="49"/>
      <c r="V8" s="49"/>
      <c r="W8" s="49"/>
      <c r="X8" s="49"/>
      <c r="Y8" s="49"/>
      <c r="Z8" s="49"/>
      <c r="AA8" s="49"/>
      <c r="AB8" s="49"/>
    </row>
    <row r="9" spans="1:28" ht="15" thickBot="1" x14ac:dyDescent="0.35">
      <c r="B9" s="65" t="s">
        <v>12</v>
      </c>
      <c r="C9" s="66"/>
      <c r="D9" s="66"/>
      <c r="E9" s="66"/>
      <c r="F9" s="12">
        <f>SUM(F6:F8)</f>
        <v>668598.04999999993</v>
      </c>
      <c r="G9" s="64" t="s">
        <v>11</v>
      </c>
      <c r="H9" s="64"/>
      <c r="I9" s="64"/>
      <c r="J9" s="13">
        <f>SUM(J6:J8)</f>
        <v>25931726.449999999</v>
      </c>
      <c r="K9" s="49"/>
      <c r="L9" s="49"/>
      <c r="M9" s="49"/>
      <c r="N9" s="49"/>
      <c r="O9" s="49"/>
      <c r="P9" s="49"/>
      <c r="Q9" s="49"/>
      <c r="R9" s="49"/>
      <c r="S9" s="49"/>
      <c r="T9" s="49"/>
      <c r="U9" s="49"/>
      <c r="V9" s="49"/>
      <c r="W9" s="49"/>
      <c r="X9" s="49"/>
      <c r="Y9" s="49"/>
      <c r="Z9" s="49"/>
      <c r="AA9" s="49"/>
      <c r="AB9" s="49"/>
    </row>
    <row r="10" spans="1:28" ht="15" thickBot="1" x14ac:dyDescent="0.35">
      <c r="B10" s="2"/>
      <c r="C10" s="2"/>
      <c r="D10" s="2"/>
      <c r="E10" s="11"/>
      <c r="F10" s="2"/>
      <c r="G10" s="2"/>
      <c r="H10" s="2"/>
      <c r="I10" s="2"/>
      <c r="J10" s="2"/>
      <c r="K10" s="49"/>
      <c r="L10" s="49"/>
      <c r="M10" s="49"/>
      <c r="N10" s="49"/>
      <c r="O10" s="49"/>
      <c r="P10" s="49"/>
      <c r="Q10" s="49"/>
      <c r="R10" s="49"/>
      <c r="S10" s="49"/>
      <c r="T10" s="49"/>
      <c r="U10" s="49"/>
      <c r="V10" s="49"/>
      <c r="W10" s="49"/>
      <c r="X10" s="49"/>
      <c r="Y10" s="49"/>
      <c r="Z10" s="49"/>
      <c r="AA10" s="49"/>
      <c r="AB10" s="49"/>
    </row>
    <row r="11" spans="1:28" ht="15" thickBot="1" x14ac:dyDescent="0.35">
      <c r="B11" s="67" t="s">
        <v>14</v>
      </c>
      <c r="C11" s="67"/>
      <c r="D11" s="67"/>
      <c r="E11" s="23">
        <f>ROUND(J9/F9,2)</f>
        <v>38.79</v>
      </c>
      <c r="F11" s="2"/>
      <c r="G11" s="2"/>
      <c r="H11" s="2"/>
      <c r="I11" s="2" t="s">
        <v>184</v>
      </c>
      <c r="J11" s="2"/>
      <c r="K11" s="49"/>
      <c r="L11" s="49"/>
      <c r="M11" s="49"/>
      <c r="N11" s="49"/>
      <c r="O11" s="49"/>
      <c r="P11" s="49"/>
      <c r="Q11" s="49"/>
      <c r="R11" s="49"/>
      <c r="S11" s="49"/>
      <c r="T11" s="49"/>
      <c r="U11" s="49"/>
      <c r="V11" s="49"/>
      <c r="W11" s="49"/>
      <c r="X11" s="49"/>
      <c r="Y11" s="49"/>
      <c r="Z11" s="49"/>
      <c r="AA11" s="49"/>
      <c r="AB11" s="49"/>
    </row>
    <row r="12" spans="1:28" x14ac:dyDescent="0.3">
      <c r="B12" s="3" t="s">
        <v>13</v>
      </c>
      <c r="C12" s="2"/>
      <c r="D12" s="2"/>
      <c r="E12" s="11"/>
      <c r="F12" s="2"/>
      <c r="G12" s="2"/>
      <c r="H12" s="2"/>
      <c r="I12" s="2"/>
      <c r="J12" s="2"/>
      <c r="K12" s="49"/>
      <c r="L12" s="49"/>
      <c r="M12" s="49"/>
      <c r="N12" s="49"/>
      <c r="O12" s="49"/>
      <c r="P12" s="49"/>
      <c r="Q12" s="49"/>
      <c r="R12" s="49"/>
      <c r="S12" s="49"/>
      <c r="T12" s="49"/>
      <c r="U12" s="49"/>
      <c r="V12" s="49"/>
      <c r="W12" s="49"/>
      <c r="X12" s="49"/>
      <c r="Y12" s="49"/>
      <c r="Z12" s="49"/>
      <c r="AA12" s="49"/>
      <c r="AB12" s="49"/>
    </row>
    <row r="13" spans="1:28" x14ac:dyDescent="0.3">
      <c r="K13" s="49"/>
      <c r="L13" s="49"/>
      <c r="M13" s="49"/>
      <c r="N13" s="49"/>
      <c r="O13" s="49"/>
      <c r="P13" s="49"/>
      <c r="Q13" s="49"/>
      <c r="R13" s="49"/>
      <c r="S13" s="49"/>
      <c r="T13" s="49"/>
      <c r="U13" s="49"/>
      <c r="V13" s="49"/>
      <c r="W13" s="49"/>
      <c r="X13" s="49"/>
      <c r="Y13" s="49"/>
      <c r="Z13" s="49"/>
      <c r="AA13" s="49"/>
      <c r="AB13" s="49"/>
    </row>
    <row r="14" spans="1:28" ht="53.4" customHeight="1" x14ac:dyDescent="0.3">
      <c r="B14" s="60" t="s">
        <v>216</v>
      </c>
      <c r="C14" s="60"/>
      <c r="D14" s="60"/>
      <c r="E14" s="60"/>
      <c r="F14" s="60"/>
      <c r="G14" s="60"/>
      <c r="H14" s="60"/>
      <c r="I14" s="60"/>
      <c r="J14" s="60"/>
      <c r="K14" s="49"/>
      <c r="L14" s="49"/>
      <c r="M14" s="49"/>
      <c r="N14" s="49"/>
      <c r="O14" s="49"/>
      <c r="P14" s="49"/>
      <c r="Q14" s="49"/>
      <c r="R14" s="49"/>
      <c r="S14" s="49"/>
      <c r="T14" s="49"/>
      <c r="U14" s="49"/>
      <c r="V14" s="49"/>
      <c r="W14" s="49"/>
      <c r="X14" s="49"/>
      <c r="Y14" s="49"/>
      <c r="Z14" s="49"/>
      <c r="AA14" s="49"/>
      <c r="AB14" s="49"/>
    </row>
  </sheetData>
  <sheetProtection algorithmName="SHA-512" hashValue="8S1bDbr7JMd5yioqotS0QzxOP+/0REJ9FRktgix9jnXkUfvF3zkONBXf/MmG8YgEpB8UxKsGdiGmE+6Q7RwOTQ==" saltValue="UhA4HL+AOcvsM+laxziCOA==" spinCount="100000" sheet="1" objects="1" scenarios="1"/>
  <mergeCells count="7">
    <mergeCell ref="B14:J14"/>
    <mergeCell ref="A1:C1"/>
    <mergeCell ref="A2:J2"/>
    <mergeCell ref="P4:Q4"/>
    <mergeCell ref="B9:E9"/>
    <mergeCell ref="G9:I9"/>
    <mergeCell ref="B11:D11"/>
  </mergeCells>
  <dataValidations count="1">
    <dataValidation type="list" allowBlank="1" showInputMessage="1" showErrorMessage="1" sqref="G6:G8" xr:uid="{00000000-0002-0000-0700-000000000000}">
      <formula1>$P$6:$P$8</formula1>
    </dataValidation>
  </dataValidations>
  <pageMargins left="0.33" right="0.15748031496062992" top="0.31" bottom="0.74803149606299213" header="0.31496062992125984" footer="0.31496062992125984"/>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13"/>
  <sheetViews>
    <sheetView zoomScale="85" zoomScaleNormal="85" zoomScaleSheetLayoutView="145" workbookViewId="0">
      <selection activeCellId="1" sqref="G6:H7 A1:C1"/>
    </sheetView>
  </sheetViews>
  <sheetFormatPr defaultRowHeight="14.4" x14ac:dyDescent="0.3"/>
  <cols>
    <col min="1" max="1" width="4.33203125" customWidth="1"/>
    <col min="2" max="2" width="30.44140625" customWidth="1"/>
    <col min="3" max="3" width="3.6640625" bestFit="1" customWidth="1"/>
    <col min="4" max="4" width="9.88671875" customWidth="1"/>
    <col min="5" max="5" width="9.5546875" style="9" customWidth="1"/>
    <col min="6" max="6" width="9.5546875" bestFit="1" customWidth="1"/>
    <col min="7" max="7" width="21.5546875" customWidth="1"/>
    <col min="8" max="8" width="57" customWidth="1"/>
    <col min="9" max="9" width="8.88671875" customWidth="1"/>
    <col min="10" max="10" width="11.77734375" bestFit="1" customWidth="1"/>
    <col min="15" max="15" width="8.88671875" hidden="1" customWidth="1"/>
    <col min="16" max="16" width="9.33203125" hidden="1" customWidth="1"/>
    <col min="17" max="17" width="8.88671875" hidden="1" customWidth="1"/>
    <col min="18" max="22" width="8.88671875" customWidth="1"/>
  </cols>
  <sheetData>
    <row r="1" spans="1:28" ht="45" customHeight="1" x14ac:dyDescent="0.3">
      <c r="A1" s="61" t="s">
        <v>30</v>
      </c>
      <c r="B1" s="61"/>
      <c r="C1" s="61"/>
      <c r="J1" s="48" t="s">
        <v>208</v>
      </c>
    </row>
    <row r="2" spans="1:28" ht="35.25" customHeight="1" x14ac:dyDescent="0.3">
      <c r="A2" s="68" t="s">
        <v>141</v>
      </c>
      <c r="B2" s="69"/>
      <c r="C2" s="69"/>
      <c r="D2" s="69"/>
      <c r="E2" s="69"/>
      <c r="F2" s="69"/>
      <c r="G2" s="69"/>
      <c r="H2" s="69"/>
      <c r="I2" s="69"/>
      <c r="J2" s="69"/>
      <c r="L2" s="49"/>
      <c r="M2" s="49"/>
      <c r="N2" s="49"/>
      <c r="O2" s="49"/>
      <c r="P2" s="49"/>
      <c r="Q2" s="49"/>
      <c r="R2" s="49"/>
      <c r="S2" s="49"/>
      <c r="T2" s="49"/>
      <c r="U2" s="49"/>
      <c r="V2" s="49"/>
      <c r="W2" s="49"/>
      <c r="X2" s="49"/>
      <c r="Y2" s="49"/>
      <c r="Z2" s="49"/>
    </row>
    <row r="3" spans="1:28" ht="15" thickBot="1" x14ac:dyDescent="0.35">
      <c r="L3" s="49"/>
      <c r="M3" s="49"/>
      <c r="N3" s="49"/>
      <c r="O3" s="49"/>
      <c r="P3" s="49"/>
      <c r="Q3" s="49"/>
      <c r="R3" s="49"/>
      <c r="S3" s="49"/>
      <c r="T3" s="49"/>
      <c r="U3" s="49"/>
      <c r="V3" s="49"/>
      <c r="W3" s="49"/>
      <c r="X3" s="49"/>
      <c r="Y3" s="49"/>
      <c r="Z3" s="49"/>
    </row>
    <row r="4" spans="1:28" ht="60" customHeight="1" thickBot="1" x14ac:dyDescent="0.35">
      <c r="A4" s="1" t="s">
        <v>0</v>
      </c>
      <c r="B4" s="4" t="s">
        <v>1</v>
      </c>
      <c r="C4" s="4" t="s">
        <v>2</v>
      </c>
      <c r="D4" s="4" t="s">
        <v>3</v>
      </c>
      <c r="E4" s="10" t="s">
        <v>34</v>
      </c>
      <c r="F4" s="4" t="s">
        <v>31</v>
      </c>
      <c r="G4" s="22" t="s">
        <v>35</v>
      </c>
      <c r="H4" s="54" t="s">
        <v>225</v>
      </c>
      <c r="I4" s="5" t="s">
        <v>32</v>
      </c>
      <c r="J4" s="6" t="s">
        <v>33</v>
      </c>
      <c r="K4" s="49"/>
      <c r="L4" s="49"/>
      <c r="M4" s="49"/>
      <c r="N4" s="49"/>
      <c r="O4" s="49"/>
      <c r="P4" s="62" t="s">
        <v>4</v>
      </c>
      <c r="Q4" s="63"/>
      <c r="R4" s="49"/>
      <c r="S4" s="49"/>
      <c r="T4" s="49"/>
      <c r="U4" s="49"/>
      <c r="V4" s="49"/>
      <c r="W4" s="49"/>
      <c r="X4" s="49"/>
      <c r="Y4" s="49"/>
      <c r="Z4" s="49"/>
      <c r="AA4" s="49"/>
      <c r="AB4" s="49"/>
    </row>
    <row r="5" spans="1:28" ht="15" thickBot="1" x14ac:dyDescent="0.35">
      <c r="A5" s="26">
        <v>0</v>
      </c>
      <c r="B5" s="27">
        <v>1</v>
      </c>
      <c r="C5" s="27">
        <v>2</v>
      </c>
      <c r="D5" s="27">
        <v>3</v>
      </c>
      <c r="E5" s="28">
        <v>4</v>
      </c>
      <c r="F5" s="27">
        <v>5</v>
      </c>
      <c r="G5" s="29">
        <v>6</v>
      </c>
      <c r="H5" s="29">
        <v>7</v>
      </c>
      <c r="I5" s="30">
        <v>8</v>
      </c>
      <c r="J5" s="31">
        <v>9</v>
      </c>
      <c r="K5" s="49"/>
      <c r="L5" s="49"/>
      <c r="M5" s="49"/>
      <c r="N5" s="49"/>
      <c r="O5" s="49"/>
      <c r="P5" s="58"/>
      <c r="Q5" s="58"/>
      <c r="R5" s="49"/>
      <c r="S5" s="49"/>
      <c r="T5" s="49"/>
      <c r="U5" s="49"/>
      <c r="V5" s="49"/>
      <c r="W5" s="49"/>
      <c r="X5" s="49"/>
      <c r="Y5" s="49"/>
      <c r="Z5" s="49"/>
      <c r="AA5" s="49"/>
      <c r="AB5" s="49"/>
    </row>
    <row r="6" spans="1:28" x14ac:dyDescent="0.3">
      <c r="A6" s="41">
        <v>1</v>
      </c>
      <c r="B6" s="43" t="s">
        <v>142</v>
      </c>
      <c r="C6" s="33" t="s">
        <v>9</v>
      </c>
      <c r="D6" s="74">
        <v>8634</v>
      </c>
      <c r="E6" s="75">
        <v>5.0599999999999996</v>
      </c>
      <c r="F6" s="35">
        <f t="shared" ref="F6:F7" si="0">D6*E6</f>
        <v>43688.039999999994</v>
      </c>
      <c r="G6" s="51" t="s">
        <v>217</v>
      </c>
      <c r="H6" s="55" t="s">
        <v>221</v>
      </c>
      <c r="I6" s="36">
        <f t="shared" ref="I6:I7" si="1">IF(G6="Producător",40,IF(G6="Producător-ofertant",25,IF(G6="Producător-intermediar-ofertant",10,IF(G6="Peste 3 operatori ec.",0))))</f>
        <v>40</v>
      </c>
      <c r="J6" s="37">
        <f t="shared" ref="J6:J7" si="2">F6*I6</f>
        <v>1747521.5999999996</v>
      </c>
      <c r="K6" s="49"/>
      <c r="L6" s="49"/>
      <c r="M6" s="49"/>
      <c r="N6" s="49"/>
      <c r="O6" s="49"/>
      <c r="P6" s="49" t="s">
        <v>217</v>
      </c>
      <c r="Q6" s="49" t="s">
        <v>5</v>
      </c>
      <c r="R6" s="49"/>
      <c r="S6" s="49"/>
      <c r="T6" s="49"/>
      <c r="U6" s="49"/>
      <c r="V6" s="49"/>
      <c r="W6" s="49"/>
      <c r="X6" s="49"/>
      <c r="Y6" s="49"/>
      <c r="Z6" s="49"/>
      <c r="AA6" s="49"/>
      <c r="AB6" s="49"/>
    </row>
    <row r="7" spans="1:28" ht="15" thickBot="1" x14ac:dyDescent="0.35">
      <c r="A7" s="25">
        <v>2</v>
      </c>
      <c r="B7" s="47" t="s">
        <v>143</v>
      </c>
      <c r="C7" s="17" t="s">
        <v>9</v>
      </c>
      <c r="D7" s="77">
        <v>77703</v>
      </c>
      <c r="E7" s="78">
        <v>4.8099999999999996</v>
      </c>
      <c r="F7" s="19">
        <f t="shared" si="0"/>
        <v>373751.43</v>
      </c>
      <c r="G7" s="53" t="s">
        <v>217</v>
      </c>
      <c r="H7" s="79" t="s">
        <v>228</v>
      </c>
      <c r="I7" s="20">
        <f t="shared" si="1"/>
        <v>40</v>
      </c>
      <c r="J7" s="21">
        <f t="shared" si="2"/>
        <v>14950057.199999999</v>
      </c>
      <c r="K7" s="49"/>
      <c r="L7" s="49"/>
      <c r="M7" s="49"/>
      <c r="N7" s="49"/>
      <c r="O7" s="49"/>
      <c r="P7" s="49" t="s">
        <v>218</v>
      </c>
      <c r="Q7" s="49" t="s">
        <v>6</v>
      </c>
      <c r="R7" s="49"/>
      <c r="S7" s="49"/>
      <c r="T7" s="49"/>
      <c r="U7" s="49"/>
      <c r="V7" s="49"/>
      <c r="W7" s="49"/>
      <c r="X7" s="49"/>
      <c r="Y7" s="49"/>
      <c r="Z7" s="49"/>
      <c r="AA7" s="49"/>
      <c r="AB7" s="49"/>
    </row>
    <row r="8" spans="1:28" ht="15" thickBot="1" x14ac:dyDescent="0.35">
      <c r="B8" s="65" t="s">
        <v>12</v>
      </c>
      <c r="C8" s="66"/>
      <c r="D8" s="66"/>
      <c r="E8" s="66"/>
      <c r="F8" s="12">
        <f>SUM(F6:F7)</f>
        <v>417439.47</v>
      </c>
      <c r="G8" s="64" t="s">
        <v>11</v>
      </c>
      <c r="H8" s="64"/>
      <c r="I8" s="64"/>
      <c r="J8" s="13">
        <f>SUM(J6:J7)</f>
        <v>16697578.799999999</v>
      </c>
      <c r="K8" s="49"/>
      <c r="L8" s="49"/>
      <c r="M8" s="49"/>
      <c r="N8" s="49"/>
      <c r="O8" s="49"/>
      <c r="P8" s="49"/>
      <c r="Q8" s="49"/>
      <c r="R8" s="49"/>
      <c r="S8" s="49"/>
      <c r="T8" s="49"/>
      <c r="U8" s="49"/>
      <c r="V8" s="49"/>
      <c r="W8" s="49"/>
      <c r="X8" s="49"/>
      <c r="Y8" s="49"/>
      <c r="Z8" s="49"/>
      <c r="AA8" s="49"/>
      <c r="AB8" s="49"/>
    </row>
    <row r="9" spans="1:28" ht="15" thickBot="1" x14ac:dyDescent="0.35">
      <c r="B9" s="2"/>
      <c r="C9" s="2"/>
      <c r="D9" s="2"/>
      <c r="E9" s="11"/>
      <c r="F9" s="2"/>
      <c r="G9" s="2"/>
      <c r="H9" s="2"/>
      <c r="I9" s="2"/>
      <c r="J9" s="2"/>
      <c r="K9" s="49"/>
      <c r="L9" s="49"/>
      <c r="M9" s="49"/>
      <c r="N9" s="49"/>
      <c r="O9" s="49"/>
      <c r="P9" s="49"/>
      <c r="Q9" s="49"/>
      <c r="R9" s="49"/>
      <c r="S9" s="49"/>
      <c r="T9" s="49"/>
      <c r="U9" s="49"/>
      <c r="V9" s="49"/>
      <c r="W9" s="49"/>
      <c r="X9" s="49"/>
      <c r="Y9" s="49"/>
      <c r="Z9" s="49"/>
      <c r="AA9" s="49"/>
      <c r="AB9" s="49"/>
    </row>
    <row r="10" spans="1:28" ht="15" thickBot="1" x14ac:dyDescent="0.35">
      <c r="B10" s="67" t="s">
        <v>14</v>
      </c>
      <c r="C10" s="67"/>
      <c r="D10" s="67"/>
      <c r="E10" s="23">
        <f>ROUND(J8/F8,2)</f>
        <v>40</v>
      </c>
      <c r="F10" s="2"/>
      <c r="G10" s="2"/>
      <c r="H10" s="2"/>
      <c r="I10" s="2" t="s">
        <v>184</v>
      </c>
      <c r="J10" s="2"/>
      <c r="K10" s="49"/>
      <c r="L10" s="49"/>
      <c r="M10" s="49"/>
      <c r="N10" s="49"/>
      <c r="O10" s="49"/>
      <c r="P10" s="49"/>
      <c r="Q10" s="49"/>
      <c r="R10" s="49"/>
      <c r="S10" s="49"/>
      <c r="T10" s="49"/>
      <c r="U10" s="49"/>
      <c r="V10" s="49"/>
      <c r="W10" s="49"/>
      <c r="X10" s="49"/>
      <c r="Y10" s="49"/>
      <c r="Z10" s="49"/>
      <c r="AA10" s="49"/>
      <c r="AB10" s="49"/>
    </row>
    <row r="11" spans="1:28" x14ac:dyDescent="0.3">
      <c r="B11" s="3" t="s">
        <v>13</v>
      </c>
      <c r="C11" s="2"/>
      <c r="D11" s="2"/>
      <c r="E11" s="11"/>
      <c r="F11" s="2"/>
      <c r="G11" s="2"/>
      <c r="H11" s="2"/>
      <c r="I11" s="2"/>
      <c r="J11" s="2"/>
      <c r="K11" s="49"/>
      <c r="L11" s="49"/>
      <c r="M11" s="49"/>
      <c r="N11" s="49"/>
      <c r="O11" s="49"/>
      <c r="P11" s="49"/>
      <c r="Q11" s="49"/>
      <c r="R11" s="49"/>
      <c r="S11" s="49"/>
      <c r="T11" s="49"/>
      <c r="U11" s="49"/>
      <c r="V11" s="49"/>
      <c r="W11" s="49"/>
      <c r="X11" s="49"/>
      <c r="Y11" s="49"/>
      <c r="Z11" s="49"/>
      <c r="AA11" s="49"/>
      <c r="AB11" s="49"/>
    </row>
    <row r="12" spans="1:28" x14ac:dyDescent="0.3">
      <c r="K12" s="49"/>
      <c r="L12" s="49"/>
      <c r="M12" s="49"/>
      <c r="N12" s="49"/>
      <c r="O12" s="49"/>
      <c r="P12" s="49"/>
      <c r="Q12" s="49"/>
      <c r="R12" s="49"/>
      <c r="S12" s="49"/>
      <c r="T12" s="49"/>
      <c r="U12" s="49"/>
      <c r="V12" s="49"/>
      <c r="W12" s="49"/>
      <c r="X12" s="49"/>
      <c r="Y12" s="49"/>
      <c r="Z12" s="49"/>
      <c r="AA12" s="49"/>
      <c r="AB12" s="49"/>
    </row>
    <row r="13" spans="1:28" ht="53.4" customHeight="1" x14ac:dyDescent="0.3">
      <c r="B13" s="60" t="s">
        <v>216</v>
      </c>
      <c r="C13" s="60"/>
      <c r="D13" s="60"/>
      <c r="E13" s="60"/>
      <c r="F13" s="60"/>
      <c r="G13" s="60"/>
      <c r="H13" s="60"/>
      <c r="I13" s="60"/>
      <c r="J13" s="60"/>
      <c r="K13" s="49"/>
      <c r="L13" s="49"/>
      <c r="M13" s="49"/>
      <c r="N13" s="49"/>
      <c r="O13" s="49"/>
      <c r="P13" s="49"/>
      <c r="Q13" s="49"/>
      <c r="R13" s="49"/>
      <c r="S13" s="49"/>
      <c r="T13" s="49"/>
      <c r="U13" s="49"/>
      <c r="V13" s="49"/>
      <c r="W13" s="49"/>
      <c r="X13" s="49"/>
      <c r="Y13" s="49"/>
      <c r="Z13" s="49"/>
      <c r="AA13" s="49"/>
      <c r="AB13" s="49"/>
    </row>
  </sheetData>
  <sheetProtection algorithmName="SHA-512" hashValue="sVEvwWJSCxqQtRKk+KxPAbZHo5Lg2qczDhxU2cjIHc2zR1PZ+Hgs/4qFwnCMQFPFHXVaraBy/xe5w4qN2al+UQ==" saltValue="wrmXZaUCT0Hqcyj0Dk/Kaw==" spinCount="100000" sheet="1" objects="1" scenarios="1"/>
  <mergeCells count="7">
    <mergeCell ref="B13:J13"/>
    <mergeCell ref="A1:C1"/>
    <mergeCell ref="A2:J2"/>
    <mergeCell ref="P4:Q4"/>
    <mergeCell ref="B8:E8"/>
    <mergeCell ref="G8:I8"/>
    <mergeCell ref="B10:D10"/>
  </mergeCells>
  <dataValidations count="1">
    <dataValidation type="list" allowBlank="1" showInputMessage="1" showErrorMessage="1" sqref="G6:G7" xr:uid="{00000000-0002-0000-0800-000000000000}">
      <formula1>$P$6:$P$7</formula1>
    </dataValidation>
  </dataValidations>
  <pageMargins left="0.33" right="0.15748031496062992" top="0.31"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Lot 1</vt:lpstr>
      <vt:lpstr>Lot 2</vt:lpstr>
      <vt:lpstr>Lot 3</vt:lpstr>
      <vt:lpstr>Lot 4</vt:lpstr>
      <vt:lpstr>Lot 5</vt:lpstr>
      <vt:lpstr>Lot 6</vt:lpstr>
      <vt:lpstr>Lot 7</vt:lpstr>
      <vt:lpstr>Lot 8</vt:lpstr>
      <vt:lpstr>Lot 9</vt:lpstr>
      <vt:lpstr>Lot 10</vt:lpstr>
      <vt:lpstr>Lot 11</vt:lpstr>
      <vt:lpstr>'Lot 1'!Print_Area</vt:lpstr>
      <vt:lpstr>'Lot 10'!Print_Area</vt:lpstr>
      <vt:lpstr>'Lot 11'!Print_Area</vt:lpstr>
      <vt:lpstr>'Lot 2'!Print_Area</vt:lpstr>
      <vt:lpstr>'Lot 3'!Print_Area</vt:lpstr>
      <vt:lpstr>'Lot 4'!Print_Area</vt:lpstr>
      <vt:lpstr>'Lot 5'!Print_Area</vt:lpstr>
      <vt:lpstr>'Lot 6'!Print_Area</vt:lpstr>
      <vt:lpstr>'Lot 7'!Print_Area</vt:lpstr>
      <vt:lpstr>'Lot 8'!Print_Area</vt:lpstr>
      <vt:lpstr>'Lot 9'!Print_Area</vt:lpstr>
    </vt:vector>
  </TitlesOfParts>
  <Company>SAFA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simion.cristian</dc:creator>
  <cp:lastModifiedBy>KFOR HQ J4 MT SO</cp:lastModifiedBy>
  <cp:lastPrinted>2025-03-28T09:17:21Z</cp:lastPrinted>
  <dcterms:created xsi:type="dcterms:W3CDTF">2024-02-01T11:24:19Z</dcterms:created>
  <dcterms:modified xsi:type="dcterms:W3CDTF">2026-02-17T14:17:11Z</dcterms:modified>
</cp:coreProperties>
</file>