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120" yWindow="-120" windowWidth="21840" windowHeight="13740"/>
  </bookViews>
  <sheets>
    <sheet name="Sheet2" sheetId="2" r:id="rId1"/>
    <sheet name="Sheet3" sheetId="3" r:id="rId2"/>
  </sheets>
  <definedNames>
    <definedName name="_Hlk161822506" localSheetId="0">Sheet2!$B$145</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04" i="2" l="1"/>
  <c r="H204" i="2" s="1"/>
  <c r="H205" i="2" s="1"/>
  <c r="G174" i="2"/>
  <c r="H174" i="2" s="1"/>
  <c r="G173" i="2"/>
  <c r="H173" i="2" s="1"/>
  <c r="G172" i="2"/>
  <c r="H172" i="2" s="1"/>
  <c r="G205" i="2" l="1"/>
  <c r="G106" i="2"/>
  <c r="H106" i="2" s="1"/>
  <c r="G105" i="2"/>
  <c r="H105" i="2" s="1"/>
  <c r="G104" i="2"/>
  <c r="H104" i="2" s="1"/>
  <c r="G103" i="2"/>
  <c r="H103" i="2" s="1"/>
  <c r="G42" i="2"/>
  <c r="H42" i="2" s="1"/>
  <c r="G16" i="2"/>
  <c r="H16" i="2" s="1"/>
  <c r="G157" i="2" l="1"/>
  <c r="H157" i="2" s="1"/>
  <c r="G156" i="2"/>
  <c r="H156" i="2" s="1"/>
  <c r="G155" i="2"/>
  <c r="H155" i="2" s="1"/>
  <c r="G154" i="2"/>
  <c r="H154" i="2" s="1"/>
  <c r="G153" i="2"/>
  <c r="H153" i="2" s="1"/>
  <c r="G152" i="2"/>
  <c r="H152" i="2" s="1"/>
  <c r="G151" i="2"/>
  <c r="H151" i="2" s="1"/>
  <c r="G150" i="2"/>
  <c r="H150" i="2" s="1"/>
  <c r="E181" i="3" l="1"/>
  <c r="A193" i="3"/>
  <c r="A189" i="3"/>
  <c r="A185" i="3"/>
  <c r="A174" i="3"/>
  <c r="A166" i="3"/>
  <c r="A150" i="3"/>
  <c r="A115" i="3"/>
  <c r="A106" i="3"/>
  <c r="A95" i="3"/>
  <c r="A56" i="3"/>
  <c r="A50" i="3"/>
  <c r="A47" i="3"/>
  <c r="A41" i="3"/>
  <c r="A36" i="3"/>
  <c r="A30" i="3"/>
  <c r="A25" i="3"/>
  <c r="A18" i="3"/>
  <c r="A11" i="3"/>
  <c r="G146" i="2" l="1"/>
  <c r="H146" i="2" s="1"/>
  <c r="G147" i="2"/>
  <c r="H147" i="2" s="1"/>
  <c r="G148" i="2"/>
  <c r="H148" i="2" s="1"/>
  <c r="G149" i="2"/>
  <c r="H149" i="2" s="1"/>
  <c r="G201" i="2" l="1"/>
  <c r="H201" i="2" s="1"/>
  <c r="G200" i="2"/>
  <c r="G197" i="2"/>
  <c r="H197" i="2" s="1"/>
  <c r="G196" i="2"/>
  <c r="H196" i="2" s="1"/>
  <c r="G193" i="2"/>
  <c r="H193" i="2" s="1"/>
  <c r="G186" i="2"/>
  <c r="H186" i="2" s="1"/>
  <c r="G185" i="2"/>
  <c r="H185" i="2" s="1"/>
  <c r="G187" i="2"/>
  <c r="H187" i="2" s="1"/>
  <c r="G188" i="2"/>
  <c r="H188" i="2" s="1"/>
  <c r="G189" i="2"/>
  <c r="H189" i="2" s="1"/>
  <c r="G190" i="2"/>
  <c r="H190" i="2" s="1"/>
  <c r="G191" i="2"/>
  <c r="H191" i="2" s="1"/>
  <c r="G192" i="2"/>
  <c r="H192" i="2" s="1"/>
  <c r="G178" i="2"/>
  <c r="H178" i="2" s="1"/>
  <c r="G179" i="2"/>
  <c r="H179" i="2" s="1"/>
  <c r="G180" i="2"/>
  <c r="H180" i="2" s="1"/>
  <c r="G181" i="2"/>
  <c r="H181" i="2" s="1"/>
  <c r="G182" i="2"/>
  <c r="H182" i="2" s="1"/>
  <c r="G177" i="2"/>
  <c r="H177" i="2" s="1"/>
  <c r="G161" i="2"/>
  <c r="H161" i="2" s="1"/>
  <c r="G162" i="2"/>
  <c r="H162" i="2" s="1"/>
  <c r="G163" i="2"/>
  <c r="H163" i="2" s="1"/>
  <c r="G164" i="2"/>
  <c r="H164" i="2" s="1"/>
  <c r="G165" i="2"/>
  <c r="H165" i="2" s="1"/>
  <c r="G166" i="2"/>
  <c r="H166" i="2" s="1"/>
  <c r="G167" i="2"/>
  <c r="H167" i="2" s="1"/>
  <c r="G168" i="2"/>
  <c r="H168" i="2" s="1"/>
  <c r="G169" i="2"/>
  <c r="H169" i="2" s="1"/>
  <c r="G170" i="2"/>
  <c r="H170" i="2" s="1"/>
  <c r="G171" i="2"/>
  <c r="H171" i="2" s="1"/>
  <c r="G160" i="2"/>
  <c r="G118" i="2"/>
  <c r="H118" i="2" s="1"/>
  <c r="G119" i="2"/>
  <c r="H119" i="2" s="1"/>
  <c r="G120" i="2"/>
  <c r="H120" i="2" s="1"/>
  <c r="G121" i="2"/>
  <c r="H121" i="2" s="1"/>
  <c r="G122" i="2"/>
  <c r="H122" i="2" s="1"/>
  <c r="G123" i="2"/>
  <c r="H123" i="2" s="1"/>
  <c r="G124" i="2"/>
  <c r="H124" i="2" s="1"/>
  <c r="G125" i="2"/>
  <c r="H125" i="2" s="1"/>
  <c r="G126" i="2"/>
  <c r="H126" i="2" s="1"/>
  <c r="G127" i="2"/>
  <c r="H127" i="2" s="1"/>
  <c r="G128" i="2"/>
  <c r="H128" i="2" s="1"/>
  <c r="G129" i="2"/>
  <c r="H129" i="2" s="1"/>
  <c r="G130" i="2"/>
  <c r="H130" i="2" s="1"/>
  <c r="G131" i="2"/>
  <c r="H131" i="2" s="1"/>
  <c r="G132" i="2"/>
  <c r="H132" i="2" s="1"/>
  <c r="G133" i="2"/>
  <c r="H133" i="2" s="1"/>
  <c r="G134" i="2"/>
  <c r="H134" i="2" s="1"/>
  <c r="G135" i="2"/>
  <c r="H135" i="2" s="1"/>
  <c r="G136" i="2"/>
  <c r="H136" i="2" s="1"/>
  <c r="G137" i="2"/>
  <c r="H137" i="2" s="1"/>
  <c r="G138" i="2"/>
  <c r="H138" i="2" s="1"/>
  <c r="G139" i="2"/>
  <c r="H139" i="2" s="1"/>
  <c r="G140" i="2"/>
  <c r="H140" i="2" s="1"/>
  <c r="G141" i="2"/>
  <c r="H141" i="2" s="1"/>
  <c r="G142" i="2"/>
  <c r="H142" i="2" s="1"/>
  <c r="G143" i="2"/>
  <c r="H143" i="2" s="1"/>
  <c r="G144" i="2"/>
  <c r="H144" i="2" s="1"/>
  <c r="G145" i="2"/>
  <c r="H145" i="2" s="1"/>
  <c r="G117" i="2"/>
  <c r="G110" i="2"/>
  <c r="H110" i="2" s="1"/>
  <c r="G111" i="2"/>
  <c r="H111" i="2" s="1"/>
  <c r="G112" i="2"/>
  <c r="H112" i="2" s="1"/>
  <c r="G113" i="2"/>
  <c r="H113" i="2" s="1"/>
  <c r="G114" i="2"/>
  <c r="H114" i="2" s="1"/>
  <c r="G109" i="2"/>
  <c r="H109" i="2" s="1"/>
  <c r="G96" i="2"/>
  <c r="H96" i="2" s="1"/>
  <c r="G97" i="2"/>
  <c r="H97" i="2" s="1"/>
  <c r="G98" i="2"/>
  <c r="H98" i="2" s="1"/>
  <c r="G99" i="2"/>
  <c r="H99" i="2" s="1"/>
  <c r="G100" i="2"/>
  <c r="H100" i="2" s="1"/>
  <c r="G101" i="2"/>
  <c r="H101" i="2" s="1"/>
  <c r="G102" i="2"/>
  <c r="H102" i="2" s="1"/>
  <c r="G95" i="2"/>
  <c r="H95" i="2" s="1"/>
  <c r="G59" i="2"/>
  <c r="G60" i="2"/>
  <c r="H60" i="2" s="1"/>
  <c r="G61" i="2"/>
  <c r="H61" i="2" s="1"/>
  <c r="G62" i="2"/>
  <c r="H62" i="2" s="1"/>
  <c r="G63" i="2"/>
  <c r="H63" i="2" s="1"/>
  <c r="G64" i="2"/>
  <c r="H64" i="2" s="1"/>
  <c r="G65" i="2"/>
  <c r="H65" i="2" s="1"/>
  <c r="G66" i="2"/>
  <c r="H66" i="2" s="1"/>
  <c r="G67" i="2"/>
  <c r="H67" i="2" s="1"/>
  <c r="G68" i="2"/>
  <c r="H68" i="2" s="1"/>
  <c r="G69" i="2"/>
  <c r="H69" i="2" s="1"/>
  <c r="G70" i="2"/>
  <c r="H70" i="2" s="1"/>
  <c r="G71" i="2"/>
  <c r="H71" i="2" s="1"/>
  <c r="G72" i="2"/>
  <c r="H72" i="2" s="1"/>
  <c r="G73" i="2"/>
  <c r="H73" i="2" s="1"/>
  <c r="G74" i="2"/>
  <c r="H74" i="2" s="1"/>
  <c r="G75" i="2"/>
  <c r="H75" i="2" s="1"/>
  <c r="G76" i="2"/>
  <c r="H76" i="2" s="1"/>
  <c r="G77" i="2"/>
  <c r="H77" i="2" s="1"/>
  <c r="G78" i="2"/>
  <c r="H78" i="2" s="1"/>
  <c r="G79" i="2"/>
  <c r="H79" i="2" s="1"/>
  <c r="G80" i="2"/>
  <c r="H80" i="2" s="1"/>
  <c r="G81" i="2"/>
  <c r="H81" i="2" s="1"/>
  <c r="G82" i="2"/>
  <c r="H82" i="2" s="1"/>
  <c r="G83" i="2"/>
  <c r="H83" i="2" s="1"/>
  <c r="G84" i="2"/>
  <c r="H84" i="2" s="1"/>
  <c r="G85" i="2"/>
  <c r="H85" i="2" s="1"/>
  <c r="G86" i="2"/>
  <c r="H86" i="2" s="1"/>
  <c r="G87" i="2"/>
  <c r="H87" i="2" s="1"/>
  <c r="G88" i="2"/>
  <c r="H88" i="2" s="1"/>
  <c r="G89" i="2"/>
  <c r="H89" i="2" s="1"/>
  <c r="G90" i="2"/>
  <c r="H90" i="2" s="1"/>
  <c r="G91" i="2"/>
  <c r="H91" i="2" s="1"/>
  <c r="G92" i="2"/>
  <c r="H92" i="2" s="1"/>
  <c r="G93" i="2"/>
  <c r="H93" i="2" s="1"/>
  <c r="G94" i="2"/>
  <c r="H94" i="2" s="1"/>
  <c r="G58" i="2"/>
  <c r="H58" i="2" s="1"/>
  <c r="G53" i="2"/>
  <c r="H53" i="2" s="1"/>
  <c r="G54" i="2"/>
  <c r="H54" i="2" s="1"/>
  <c r="G55" i="2"/>
  <c r="H55" i="2" s="1"/>
  <c r="G52" i="2"/>
  <c r="G49" i="2"/>
  <c r="G44" i="2"/>
  <c r="H44" i="2" s="1"/>
  <c r="G45" i="2"/>
  <c r="H45" i="2" s="1"/>
  <c r="G46" i="2"/>
  <c r="H46" i="2" s="1"/>
  <c r="G43" i="2"/>
  <c r="H43" i="2" s="1"/>
  <c r="G40" i="2"/>
  <c r="H40" i="2" s="1"/>
  <c r="G41" i="2"/>
  <c r="H41" i="2" s="1"/>
  <c r="G39" i="2"/>
  <c r="H39" i="2" s="1"/>
  <c r="G36" i="2"/>
  <c r="H36" i="2" s="1"/>
  <c r="G37" i="2"/>
  <c r="H37" i="2" s="1"/>
  <c r="G38" i="2"/>
  <c r="H38" i="2" s="1"/>
  <c r="G35" i="2"/>
  <c r="G31" i="2"/>
  <c r="G32" i="2"/>
  <c r="H32" i="2" s="1"/>
  <c r="G30" i="2"/>
  <c r="H30" i="2" s="1"/>
  <c r="G25" i="2"/>
  <c r="H25" i="2" s="1"/>
  <c r="G26" i="2"/>
  <c r="H26" i="2" s="1"/>
  <c r="G27" i="2"/>
  <c r="H27" i="2" s="1"/>
  <c r="G24" i="2"/>
  <c r="G18" i="2"/>
  <c r="H18" i="2" s="1"/>
  <c r="G19" i="2"/>
  <c r="H19" i="2" s="1"/>
  <c r="G20" i="2"/>
  <c r="H20" i="2" s="1"/>
  <c r="G21" i="2"/>
  <c r="H21" i="2" s="1"/>
  <c r="G17" i="2"/>
  <c r="H17" i="2" s="1"/>
  <c r="G7" i="2"/>
  <c r="H7" i="2" s="1"/>
  <c r="G8" i="2"/>
  <c r="H8" i="2" s="1"/>
  <c r="G9" i="2"/>
  <c r="H9" i="2" s="1"/>
  <c r="G10" i="2"/>
  <c r="H10" i="2" s="1"/>
  <c r="G11" i="2"/>
  <c r="H11" i="2" s="1"/>
  <c r="G12" i="2"/>
  <c r="H12" i="2" s="1"/>
  <c r="G13" i="2"/>
  <c r="H13" i="2" s="1"/>
  <c r="G14" i="2"/>
  <c r="H14" i="2" s="1"/>
  <c r="G15" i="2"/>
  <c r="H15" i="2" s="1"/>
  <c r="G6" i="2"/>
  <c r="G175" i="2" l="1"/>
  <c r="H160" i="2"/>
  <c r="H175" i="2" s="1"/>
  <c r="H49" i="2"/>
  <c r="G50" i="2"/>
  <c r="H50" i="2" s="1"/>
  <c r="H35" i="2"/>
  <c r="H47" i="2" s="1"/>
  <c r="G47" i="2"/>
  <c r="H31" i="2"/>
  <c r="H33" i="2" s="1"/>
  <c r="G33" i="2"/>
  <c r="H24" i="2"/>
  <c r="H28" i="2" s="1"/>
  <c r="G28" i="2"/>
  <c r="H59" i="2"/>
  <c r="H107" i="2" s="1"/>
  <c r="G107" i="2"/>
  <c r="H115" i="2"/>
  <c r="H6" i="2"/>
  <c r="H22" i="2" s="1"/>
  <c r="G22" i="2"/>
  <c r="H52" i="2"/>
  <c r="G56" i="2"/>
  <c r="H56" i="2" s="1"/>
  <c r="G158" i="2"/>
  <c r="H117" i="2"/>
  <c r="H158" i="2" s="1"/>
  <c r="H194" i="2"/>
  <c r="H198" i="2"/>
  <c r="G202" i="2"/>
  <c r="H200" i="2"/>
  <c r="H202" i="2" s="1"/>
  <c r="G183" i="2"/>
  <c r="H183" i="2" s="1"/>
  <c r="G198" i="2"/>
  <c r="G194" i="2"/>
  <c r="G115" i="2"/>
  <c r="G206" i="2" l="1"/>
  <c r="H206" i="2" s="1"/>
</calcChain>
</file>

<file path=xl/sharedStrings.xml><?xml version="1.0" encoding="utf-8"?>
<sst xmlns="http://schemas.openxmlformats.org/spreadsheetml/2006/main" count="677" uniqueCount="483">
  <si>
    <t>Flacoane 200- 250 ml</t>
  </si>
  <si>
    <t>tub</t>
  </si>
  <si>
    <t>SOLUTIE LUGOL</t>
  </si>
  <si>
    <t>Ambalate in seturi de cate 20 bucati</t>
  </si>
  <si>
    <t>Cellclean</t>
  </si>
  <si>
    <t>GLUCOZA</t>
  </si>
  <si>
    <t>COLESTEROL</t>
  </si>
  <si>
    <t>TRIGLICERIDE</t>
  </si>
  <si>
    <t>HDL-COLESTEROL</t>
  </si>
  <si>
    <t>TGP</t>
  </si>
  <si>
    <t>TGO</t>
  </si>
  <si>
    <t>GAMA GT</t>
  </si>
  <si>
    <t>UREE</t>
  </si>
  <si>
    <t>CREATININA</t>
  </si>
  <si>
    <t>ACID URIC</t>
  </si>
  <si>
    <t>BILIRUBINA TOTALA</t>
  </si>
  <si>
    <t>BILIRUBINA DIRECTA</t>
  </si>
  <si>
    <t>ALFA-AMILAZA</t>
  </si>
  <si>
    <t>PROTEINE TOTALE</t>
  </si>
  <si>
    <t>CALCIU</t>
  </si>
  <si>
    <t>MAGNEZIU</t>
  </si>
  <si>
    <t>FIER</t>
  </si>
  <si>
    <t>SYSTEM CALIBRATOR</t>
  </si>
  <si>
    <t>CONTROL 1</t>
  </si>
  <si>
    <t>CONTROL 2</t>
  </si>
  <si>
    <t>WASH SOLUTION</t>
  </si>
  <si>
    <t>CLEANING SOLUTION</t>
  </si>
  <si>
    <t>CUVE HITACHI</t>
  </si>
  <si>
    <t>LAMPA</t>
  </si>
  <si>
    <t xml:space="preserve"> Anti HCV</t>
  </si>
  <si>
    <t>HAV-ser</t>
  </si>
  <si>
    <t>ROTAVIRUS</t>
  </si>
  <si>
    <t>PCR</t>
  </si>
  <si>
    <t>FR</t>
  </si>
  <si>
    <t>ASLO</t>
  </si>
  <si>
    <t>VDRL</t>
  </si>
  <si>
    <t>RPR</t>
  </si>
  <si>
    <t>TPHA</t>
  </si>
  <si>
    <t>Nr. lot</t>
  </si>
  <si>
    <t>Denumire</t>
  </si>
  <si>
    <t>Descriere</t>
  </si>
  <si>
    <t>UM</t>
  </si>
  <si>
    <t>1.1.</t>
  </si>
  <si>
    <t>1.2.</t>
  </si>
  <si>
    <t>placa</t>
  </si>
  <si>
    <t>1.3.</t>
  </si>
  <si>
    <t>1.4.</t>
  </si>
  <si>
    <t>1.5.</t>
  </si>
  <si>
    <t>1.6.</t>
  </si>
  <si>
    <t>1.7.</t>
  </si>
  <si>
    <t>1.8.</t>
  </si>
  <si>
    <t>1.9.</t>
  </si>
  <si>
    <t>1.10.</t>
  </si>
  <si>
    <t>2.1.</t>
  </si>
  <si>
    <t>2.2.</t>
  </si>
  <si>
    <t>2.3.</t>
  </si>
  <si>
    <t>2.4.</t>
  </si>
  <si>
    <t>Mediu cu lizina(Lysine Decarboxylase Broth) + martor</t>
  </si>
  <si>
    <t>Agar Bila Esculina</t>
  </si>
  <si>
    <t>3.1.</t>
  </si>
  <si>
    <t>3.2.</t>
  </si>
  <si>
    <t>3.3.</t>
  </si>
  <si>
    <t>flc</t>
  </si>
  <si>
    <t>Flacoane 50 ml</t>
  </si>
  <si>
    <t>BULION SELENIT I +II, sol I / 50 ml + sol II / 200 ml</t>
  </si>
  <si>
    <t>Bulion simplu</t>
  </si>
  <si>
    <t>Ser fiziologic peptonat 1/1000</t>
  </si>
  <si>
    <t>Mediu Pike</t>
  </si>
  <si>
    <t>Mediu Selenit</t>
  </si>
  <si>
    <t>Trusa coloratie Gram</t>
  </si>
  <si>
    <t>Test catalaza</t>
  </si>
  <si>
    <t>fiola</t>
  </si>
  <si>
    <t>kit</t>
  </si>
  <si>
    <t>5.1.</t>
  </si>
  <si>
    <t>6.1.</t>
  </si>
  <si>
    <t>6.2.</t>
  </si>
  <si>
    <t>6.3.</t>
  </si>
  <si>
    <t>set</t>
  </si>
  <si>
    <t>Grupe sanguine</t>
  </si>
  <si>
    <t>Setul contine 5 seruri: Anti-A, Anti-B, Anti-AB, Anti-D flacoane de 10ml si Rh Negativ control flacon de 5ml. Pachetul contine 2 seturi a cate 5 seruri. Seturile trebuie sa fie clone(producatori) diferite.</t>
  </si>
  <si>
    <t>7.1.</t>
  </si>
  <si>
    <t>pachet</t>
  </si>
  <si>
    <t>Placi imunodifuzie radiala</t>
  </si>
  <si>
    <t>Multiplaca IgA+IgG+IgM</t>
  </si>
  <si>
    <t>Imunoplaca - C3</t>
  </si>
  <si>
    <t>Imunoplaca - C4</t>
  </si>
  <si>
    <t xml:space="preserve">Ser control </t>
  </si>
  <si>
    <t>Pentru placile de imunodifuzie IgA, IgG, IgM, C3, C4, flc x 1ml</t>
  </si>
  <si>
    <t>placa x15 teste</t>
  </si>
  <si>
    <t>IgA, IgG, IgM pe aceeasi placa, 3 placi x 5 teste</t>
  </si>
  <si>
    <t>8.1.</t>
  </si>
  <si>
    <t>Microcomprimate antibiograma</t>
  </si>
  <si>
    <t>griseofulvin 10 mcg</t>
  </si>
  <si>
    <t>amfotericina b 20 mcg</t>
  </si>
  <si>
    <t>fluconazole 100 mcg</t>
  </si>
  <si>
    <t>voriconazole 1 mcg</t>
  </si>
  <si>
    <t>cartus</t>
  </si>
  <si>
    <t>9.1.</t>
  </si>
  <si>
    <t>9.2.</t>
  </si>
  <si>
    <t>9.3.</t>
  </si>
  <si>
    <t>9.4.</t>
  </si>
  <si>
    <t>Reactivi compatibili cu analizorul hematologie SYSMEX XN 550</t>
  </si>
  <si>
    <t>flacon</t>
  </si>
  <si>
    <t>bidon</t>
  </si>
  <si>
    <t>Colorant fluorescent masurare DIFF pentru analizor Sysmex XN-550. Ambalare: 2 x 22 ml</t>
  </si>
  <si>
    <t>Reactiv determinare hemoglobina ptr analizor de hematologie Sysmex XN-550. Ambalare: 500 ml</t>
  </si>
  <si>
    <t>Fluorocell WDF</t>
  </si>
  <si>
    <t>Lysercell WDF</t>
  </si>
  <si>
    <t>Sulfolyser</t>
  </si>
  <si>
    <t>Cellpack DCL</t>
  </si>
  <si>
    <t>Diluent pentru analizor de hematologie Sysmex XN-550. Ambalare: 20 L</t>
  </si>
  <si>
    <t>Detergent pentru analizor de hematologie Sysmex XN-550 Ambalare: 50 ml.</t>
  </si>
  <si>
    <t>Calibrator pentru analizor de hematologie Sysmex XN-500 Ambalare: 3 ml.</t>
  </si>
  <si>
    <t>XN-Cal - Calibrator</t>
  </si>
  <si>
    <t>Sange de control</t>
  </si>
  <si>
    <t> Lizant pentru masurare DIFF pentru analizor de hematologie Sysmex XN-550. Ambalare: 2 L </t>
  </si>
  <si>
    <t>10.1.</t>
  </si>
  <si>
    <t>10.2.</t>
  </si>
  <si>
    <t>10.3.</t>
  </si>
  <si>
    <t>10.4.</t>
  </si>
  <si>
    <t>10.5.</t>
  </si>
  <si>
    <t>10.6.</t>
  </si>
  <si>
    <t>10.7.</t>
  </si>
  <si>
    <t>Reactivi si consumabile compatibili cu analizor de biochimie Bekman Coulter AU 480</t>
  </si>
  <si>
    <t>Casete imunocromatografie- teste rapide</t>
  </si>
  <si>
    <t>Test rapid imunocromatografic din probe de ser/plasma. Continut Kit : Casete/teste ambalate individual cu umidificator; pipete. </t>
  </si>
  <si>
    <t xml:space="preserve"> Antigen HBs</t>
  </si>
  <si>
    <t>Test rapid imunocromatografic pentru detectia calitativa a anticorpilor anti-HCV din probe de ser sau plasma. Componente: Dispozitiv de testare, pipete de unica folosinta, silicagel ca umidificator, buffer.</t>
  </si>
  <si>
    <t>HDL- CHOLESTEROL CALIBRATOR</t>
  </si>
  <si>
    <t>HDL/LDL CHOLESTEROL CONTROL</t>
  </si>
  <si>
    <t xml:space="preserve">Anticorpi HELICOBACTER PYLORI </t>
  </si>
  <si>
    <t>Test rapid imunocromatografic pentru detectia calitativa a anticorpilor anti-H.pylori IgG din ser uman. Casete (teste) ambalate individual.</t>
  </si>
  <si>
    <t>Test rapid imunocromatografic pentru detectarea anticorpilor HIV 1/2 din ser/plasma prin determinare calitativa, in vitro. Casete(teste) ambalate individual.</t>
  </si>
  <si>
    <t>Anti HIV 1/2</t>
  </si>
  <si>
    <t>Test rapid imunocromatografic pentru detectia semi-cantitativa a PSA (antigen specific prostatic) din probe de sange total/ser/plasma. Casete ambalate individual.</t>
  </si>
  <si>
    <t>PSA</t>
  </si>
  <si>
    <t>TSH</t>
  </si>
  <si>
    <t>Test rapid imunocromatografic pentru detectarea calitativa a hormonului tiroidian de stimulare (TSH) din probe de sange total/ser/plasma. Casete ambalate individual</t>
  </si>
  <si>
    <t>Test rapid din probe de sange total/ser/plasma pentru a detecta bolile alergice. IgE poate fi crescut cu infectii parazitare, . Casete ambalate individual</t>
  </si>
  <si>
    <t>IG E</t>
  </si>
  <si>
    <t>Test imunocromatografic pentru detectarea calitativa a anticorpilor de hepatita A, HAV IGG/IGM.Casete ambalate individual</t>
  </si>
  <si>
    <t>Antigen HELICOBACTER PYLORI</t>
  </si>
  <si>
    <t xml:space="preserve">Test rapid imunocromatografic tip caseta pentru detectia calitativa a antigenului Helicobacter pylori din scaun ( materii fecale). Casete ambalate individual. </t>
  </si>
  <si>
    <t>FOB hemoragii oculte</t>
  </si>
  <si>
    <t>Test rapid imunocromatografic tip caseta pentru detectia calitativa a sangelui ocult in fecale din proba umana. Casete ambalate individual.</t>
  </si>
  <si>
    <t>Test rapid imunocromatografic pentru detectarea calitativa a Rotavirusului din materii fecale. Casete ambalate individual.</t>
  </si>
  <si>
    <t>Test rapid imunocromatografic pentru detectarea antigenelor toxice A + B ale Clostridium difficile in fecale.Casete ambalate individual</t>
  </si>
  <si>
    <t>CLOSTRIDIUM DIFFICIL</t>
  </si>
  <si>
    <t>12.1.</t>
  </si>
  <si>
    <t>12.2.</t>
  </si>
  <si>
    <t>12.3.</t>
  </si>
  <si>
    <t>12.4.</t>
  </si>
  <si>
    <t>12.5.</t>
  </si>
  <si>
    <t>12.6.</t>
  </si>
  <si>
    <t>test</t>
  </si>
  <si>
    <t>Teste rapide aglutinare (Truse latex)</t>
  </si>
  <si>
    <t>Test rapid de aglutinare pe lama pentru detectia calitativa si semicantitativa a anti-streptolizinei O (ASLO) in probele de ser uman. Kit cu 100 teste. </t>
  </si>
  <si>
    <t>Test non-treponemal pentru detectia calitativa si semicantitativa a reaginelor din proba umana. Kit cu 250 teste </t>
  </si>
  <si>
    <t>Testul Rapid Plasma Reaginic sau RPR este un test non-treponemal pentru detectia serologica a sifilisului. Kit cu 100 teste.</t>
  </si>
  <si>
    <t>Test de hemoaglutinare indirectă pentru detectarea calitativă și semicantitativă specifica de anticorpi Treponema pallidum (tulpina Nichols) în serul uman. Kit cu 100 teste.</t>
  </si>
  <si>
    <t>Test rapid de aglutinare pe lama pentru detectia calitativa si semicantitativa a proteinei C reactive in probele de ser uman. Cu control pozitiv. Kit x 100 teste.</t>
  </si>
  <si>
    <t>Test rapid de aglutinare pe lama pentru detectia calitativa si semicatitativa a factorului reumatoid in probe de ser uman. Cu control pozitiv. Kit x 100 teste.</t>
  </si>
  <si>
    <t>13.1.</t>
  </si>
  <si>
    <t>13.2.</t>
  </si>
  <si>
    <t>Materiale de laborator</t>
  </si>
  <si>
    <t>Lame si lamele</t>
  </si>
  <si>
    <t xml:space="preserve">Eprubete  </t>
  </si>
  <si>
    <t>buc</t>
  </si>
  <si>
    <t xml:space="preserve">Eprubeta cu dop </t>
  </si>
  <si>
    <t>Dimenziuni: 76x26x1mm, slefuite si matuite la un capat.</t>
  </si>
  <si>
    <t>Lame microscop</t>
  </si>
  <si>
    <t>Lamele microscop</t>
  </si>
  <si>
    <t>Pipete Pasteur 1ml</t>
  </si>
  <si>
    <t>Albastru de metilen</t>
  </si>
  <si>
    <t>solutie 1%, pentru analiza, flacon x 1000ml</t>
  </si>
  <si>
    <t>Contine: solutie cristal violet 1flx250ml, solutie fuxina 1flx250ml, solutie alcool acetona 1flx250ml, solutie lugol 1flx250ml </t>
  </si>
  <si>
    <t>trusa</t>
  </si>
  <si>
    <t>Trusa de colorare MAY GRUNDWALD GIEMSA</t>
  </si>
  <si>
    <t>Contine: 1 flacon 500 ml reactiv MAY GRUNWALD,  1 flacon 500 ml reactiv GIEMSA, 1flacon spray 100 ml spray fixativ</t>
  </si>
  <si>
    <t>11.1.</t>
  </si>
  <si>
    <t>11.2.</t>
  </si>
  <si>
    <t>11.3.</t>
  </si>
  <si>
    <t>11.4.</t>
  </si>
  <si>
    <t>11.5.</t>
  </si>
  <si>
    <t>11.6.</t>
  </si>
  <si>
    <t>14.1.</t>
  </si>
  <si>
    <t>14.2.</t>
  </si>
  <si>
    <t>Varfuri galbene</t>
  </si>
  <si>
    <t>Varfuri albe</t>
  </si>
  <si>
    <t>Eprubete din plastic polipropilena cu capac etans, dimensiune 16x100mm, volum 10ml, rezistente la centrifugare. Utilizate si pentru probele de sumar urina</t>
  </si>
  <si>
    <t>Eprubete cu dop (eprubete sumar urina)</t>
  </si>
  <si>
    <t>Eprubete plastic  cu dop etans, dimensiune 11x55mm, volum 3ml, rezistente la centrifugare.</t>
  </si>
  <si>
    <t>0-200 microlitri, tip Gilson, fara guleras.</t>
  </si>
  <si>
    <t>200-1000 µl, tip Gilson, fara guleras.</t>
  </si>
  <si>
    <t>Varfuri albastre</t>
  </si>
  <si>
    <t>0,1 - 10 microlitri, tip Gilson</t>
  </si>
  <si>
    <t>Microtuburi Eppendorf din PP cu capac plat atasat cu brida flexibila pentru stocarea probe, volum 0,5 microlitri, rezistente la centrifugare</t>
  </si>
  <si>
    <t>Microtuburi Eppendorf din PP cu capac plat atasat cu brida flexibila pentru stocarea probe, volum 1,5 microlitri, rezistente la centrifugare</t>
  </si>
  <si>
    <t>Pipete Pasteur cu volum de 1ml, sterile, gradate, cu bulb, de unica folosinta, ambalate individual, lungimea de 154 mm si diametrul de 78 mm</t>
  </si>
  <si>
    <t>Exudat faringian</t>
  </si>
  <si>
    <t>Tampon recoltor exudat faringian, tija din lemn + bumbac, steril, in tub, ambalat individual</t>
  </si>
  <si>
    <t>TOTAL LOT 1</t>
  </si>
  <si>
    <t>TOTAL LOT 2</t>
  </si>
  <si>
    <t>TOTAL LOT 3</t>
  </si>
  <si>
    <t>TOTAL LOT 4</t>
  </si>
  <si>
    <t>4.1.</t>
  </si>
  <si>
    <t>4.2.</t>
  </si>
  <si>
    <t>4.3.</t>
  </si>
  <si>
    <t>TOTAL LOT 5</t>
  </si>
  <si>
    <t>TOTAL LOT 6</t>
  </si>
  <si>
    <t>7.2.</t>
  </si>
  <si>
    <t>7.3.</t>
  </si>
  <si>
    <t>7.4.</t>
  </si>
  <si>
    <t>TOTAL LOT 7</t>
  </si>
  <si>
    <t>TOTAL LOT 8</t>
  </si>
  <si>
    <t>TOTAL LOT 9</t>
  </si>
  <si>
    <t>10.8.</t>
  </si>
  <si>
    <t>10.10.</t>
  </si>
  <si>
    <t>10.11.</t>
  </si>
  <si>
    <t>10.12.</t>
  </si>
  <si>
    <t>10.9.</t>
  </si>
  <si>
    <t>TOTAL LOT 10</t>
  </si>
  <si>
    <t>TOTAL LOT 11</t>
  </si>
  <si>
    <t>TOTAL LOT 12</t>
  </si>
  <si>
    <t>TOTAL LOT 13</t>
  </si>
  <si>
    <t>TOTAL LOT 14</t>
  </si>
  <si>
    <t>TOTAL LOT 15</t>
  </si>
  <si>
    <t xml:space="preserve">Medii de cultura- flacoane </t>
  </si>
  <si>
    <t>Reactivi compatibili cu analizor de biochimie Bekman Coulter AU 480</t>
  </si>
  <si>
    <t xml:space="preserve">Flacoane 15 mL </t>
  </si>
  <si>
    <t>Flacoane compatibile cu analizorul AU480, set x 20buc</t>
  </si>
  <si>
    <t>Lampa fotometrica compatibila cu analizorul Beckman Coulter AU480</t>
  </si>
  <si>
    <t>Cupe de plastic 3 ml compatibile cu analizorul de biochimie Beckman Couter AU480, ambalare 500 buc/punga</t>
  </si>
  <si>
    <t>punga</t>
  </si>
  <si>
    <t>CARTUS PROGARD TS2</t>
  </si>
  <si>
    <t xml:space="preserve">POLISHING CARTRIDGE </t>
  </si>
  <si>
    <t>Cartus filtrant compatibil cu statia AFS 15 E necesara functionarii analizorului AU480</t>
  </si>
  <si>
    <t>Cartus polisher compatibil cu statia AFS 15 E necesara functionarii analizorului AU480</t>
  </si>
  <si>
    <t>CARTUS DIN POLIPROPILENA PENTRU SEDIMENTE 1 micron</t>
  </si>
  <si>
    <t>Cartus din polipropilena pentru sedimente 1 micron pentru sistemul de prefiltrare al statiei AFS 15 E, necesara functionarii analizorului AU480</t>
  </si>
  <si>
    <t>CARTUS DIN POLIPROPILENA PENTRU SEDIMENTE 5 micron</t>
  </si>
  <si>
    <t>Cartus din polipropilena pentru sedimente 5 micron pentru sistemul de prefiltrare al statiei AFS 15 E, necesara functionarii analizorului AU480</t>
  </si>
  <si>
    <t xml:space="preserve">CARTUS CARBUNE </t>
  </si>
  <si>
    <t>Cartus din carbune activ bloc pentru sistemul de prefiltrare al statiei AFS 15 E, necesara functionarii analizorului AU480</t>
  </si>
  <si>
    <t>P.U. estimat lei fara TVA</t>
  </si>
  <si>
    <t>Valoare estimata lei fara TVA</t>
  </si>
  <si>
    <t>Garantie de participare 1%</t>
  </si>
  <si>
    <t>SPITALUL MUNICIPAL "PROF.DR.IRINEL POPESCU" BAILESTI</t>
  </si>
  <si>
    <t>cutie</t>
  </si>
  <si>
    <t>FOSFATAZA ALCALINA ALP</t>
  </si>
  <si>
    <t>CREATINKINAZA</t>
  </si>
  <si>
    <t>LHD</t>
  </si>
  <si>
    <t>LIPAZA SERICA</t>
  </si>
  <si>
    <t>ALBUMINA SERICA</t>
  </si>
  <si>
    <t>HEMOGLOBINA GLICOZILATA</t>
  </si>
  <si>
    <t>CONTROL HEMOGLOBINA GLICOZILATA 2 x 12</t>
  </si>
  <si>
    <t>REACTIV LDL DIRECT</t>
  </si>
  <si>
    <t>LDL CALIBRATOR</t>
  </si>
  <si>
    <t>Benzi indol</t>
  </si>
  <si>
    <t xml:space="preserve">McFarland Standard 0.5 </t>
  </si>
  <si>
    <t>Escherichia coli NCTC 12241 / ATCC® 25922</t>
  </si>
  <si>
    <t>Staphylococcus aureus NCTC 1551 / ATCC® 25923</t>
  </si>
  <si>
    <t>Pseudomonas aeruginosa NCTC 12903 / ATCC® 27853</t>
  </si>
  <si>
    <t>Candida albicans NCPF 3179 / ATCC® 10231</t>
  </si>
  <si>
    <t>Standardele McFarland sunt utilizate ca parte a unui program de control al calității pentru ajustarea densităților de suspensii bacteriene care sunt utilizate pentru identificarea și testarea sensibilității. Tuburile McFarland Standard conțin particule de latex suspendate într-o soluție tampon care sunt ajustate la un interval de transmisie acceptabil folosind un spectrofotometru la o lungime de undă de 600 sau 625 nm. O suspensie bacteriană, odată ajustată la aceeași turbiditate ca un standard McFarland, produce numărul așteptat de plăci bacteriene și poate fi utilizată într-o varietate de kituri și metode de identificare sau sensibilitate.
Termen de valabilitate: 24 luni de la data productiei</t>
  </si>
  <si>
    <t>1.11.</t>
  </si>
  <si>
    <t>1.12.</t>
  </si>
  <si>
    <t>1.13.</t>
  </si>
  <si>
    <t>1.14.</t>
  </si>
  <si>
    <t>1.15.</t>
  </si>
  <si>
    <t>Geloza + 5% sange berbec</t>
  </si>
  <si>
    <t>Drigalski Agar</t>
  </si>
  <si>
    <t>Chapman- Mannitol Salt Agar</t>
  </si>
  <si>
    <t>Hektoen Agar</t>
  </si>
  <si>
    <t>Mueller Hinton Agar</t>
  </si>
  <si>
    <t>Mueller Hinton Agar + 5% sange berbec</t>
  </si>
  <si>
    <t>Sabouraud Dextroza Agar</t>
  </si>
  <si>
    <t>Mueller-Hinton Agar + 2% glucoza + albastru de metilen</t>
  </si>
  <si>
    <t>Agar Nutritiv</t>
  </si>
  <si>
    <t>Mac Conkey Sorbitol Agar</t>
  </si>
  <si>
    <t>Mediu Simmons cu citrat</t>
  </si>
  <si>
    <t>Mediu TSI (triple sugar iron)</t>
  </si>
  <si>
    <t>Mediu MIU (mobilitate, indol, uree)</t>
  </si>
  <si>
    <t>Trusa latex pentru identificarea Staphylococcus aureus, kit x 100 teste</t>
  </si>
  <si>
    <t>Trusa latex pentru determinarea Streptococilor Hemolitici (Grup A, B, C, F, G), kit x 100 teste</t>
  </si>
  <si>
    <t>Trusa latex pentru identificarea E. coli 0157, kit x 100 teste</t>
  </si>
  <si>
    <t>amikacina 30 mcg</t>
  </si>
  <si>
    <t>amoxicilina/acid clavulanic 20/10 mcg</t>
  </si>
  <si>
    <t>ampicilina 10 mcg</t>
  </si>
  <si>
    <t>ampicilina/sulbactam 10/10 mcg</t>
  </si>
  <si>
    <t>aztreonam 30 mcg</t>
  </si>
  <si>
    <t>azitromicina 15 mcg</t>
  </si>
  <si>
    <t>cefazolin 30 mcg</t>
  </si>
  <si>
    <t>cefepime 30 mcg</t>
  </si>
  <si>
    <t>ceftifuten 30 mcg</t>
  </si>
  <si>
    <t>cefuroxime 30 mcg</t>
  </si>
  <si>
    <t>cefoxitin 30 mcg</t>
  </si>
  <si>
    <t>ceftazidime 30 mcg</t>
  </si>
  <si>
    <t>ceftriaxona 30 mcg</t>
  </si>
  <si>
    <t>cefoperazona 75 mcg</t>
  </si>
  <si>
    <t>ciprofloxacina 5 mcg</t>
  </si>
  <si>
    <t>claritromicina 15 mcg</t>
  </si>
  <si>
    <t>clindamicina 2 mcg</t>
  </si>
  <si>
    <t>cloramfenicol 30 mcg</t>
  </si>
  <si>
    <t>doxiciclina 30 mcg</t>
  </si>
  <si>
    <t>eritromicina 15 mcg</t>
  </si>
  <si>
    <t>ertapenem 10 mcg</t>
  </si>
  <si>
    <t>gentamicina 10 mcg</t>
  </si>
  <si>
    <t>levofloxacina 5 mcg</t>
  </si>
  <si>
    <t>linezolid 30 mcg</t>
  </si>
  <si>
    <t>meropenem 10 mcg</t>
  </si>
  <si>
    <t>nitrofurantoin 300 mcg</t>
  </si>
  <si>
    <t>norfloxacina 10 mcg</t>
  </si>
  <si>
    <t>oxacilina 1 mcg</t>
  </si>
  <si>
    <t>penicilina g 10 ui</t>
  </si>
  <si>
    <t>piperacilina/tazobactam 100/10 mcg</t>
  </si>
  <si>
    <t>rifampicina 5 mcg</t>
  </si>
  <si>
    <t>tetraciclina 30 mcg</t>
  </si>
  <si>
    <t>tobramicina 10 mcg</t>
  </si>
  <si>
    <t>sulfametoxazol/trimetoprim 1,25/23,75 mcg</t>
  </si>
  <si>
    <t>vancomicina 30 mcg</t>
  </si>
  <si>
    <t>cefaclor 30 mcg</t>
  </si>
  <si>
    <t>cefpodoxime 30 mcg</t>
  </si>
  <si>
    <t>ecoconazole 10 mcg</t>
  </si>
  <si>
    <t>miconazole 10 mcg</t>
  </si>
  <si>
    <t>clotrimazol 10 mcg</t>
  </si>
  <si>
    <t>nystatin 100 ui</t>
  </si>
  <si>
    <t>Truse identificare</t>
  </si>
  <si>
    <t xml:space="preserve">Mod de prezentare: cutie 5x50 discuri Antibioticul trebuie sa fie impregnat pe hartie speciala recomandata de OMS si FDA. Pe suprafata fiecarui disc sa fie specificat tipul de antibiotic si concentratia in mod lizibil. Cutiile sa fie marcate cu data fabricatiei, lotul si data de expirare.Pastrarea sa se faca intre -20°C + 8 °C.
Discurile sa respecte standardele CLSI, respectiv EUCAST, sa prezinte termen de valabilitate cuprins intre 14 si 24 luni de la data fabricatiei.
Aviz de functionare emis de Ministerul Sanatatii in care sa fie mentionat numele producatorului pentru fiecare produs in parte. Certificat ISO 9001, 13485 (editie in vigoare) pentru producatorul si pentru distribuitorul reactivilor.
Ambalajele contin denumirea reactivilor, informatii despre producator, lot, valabilitate, marcaj CE conform (TVDD) 98/79/EC, temperatura si modul de depozitare, instructiuni de lucru.
Discurile de qntibiotice sa prezinte documentele care sa ateste evaluarea sau avizul Comitetului national european de testare a sensibilitatii antimicrobiene (reprezentant national EUCAST)
•           Puncte de intrerupere si valori de referinta pentru tulpinile de control conform:
EUCAST Versiunea 14.0, valabila din 2024-01-01 si CLSI M100-S34, 2024 
Toate produsele trebuie sa respecte Directiva UE privind IVD. </t>
  </si>
  <si>
    <t>8.3.</t>
  </si>
  <si>
    <t>8.2.</t>
  </si>
  <si>
    <t>8.4.</t>
  </si>
  <si>
    <t>8.5.</t>
  </si>
  <si>
    <t>8.6.</t>
  </si>
  <si>
    <t>4.4.</t>
  </si>
  <si>
    <t>4.5.</t>
  </si>
  <si>
    <t>4.6.</t>
  </si>
  <si>
    <t>4.7.</t>
  </si>
  <si>
    <t>4.8.</t>
  </si>
  <si>
    <t>4.9.</t>
  </si>
  <si>
    <t>4.10.</t>
  </si>
  <si>
    <t>6.4.</t>
  </si>
  <si>
    <t>7.5.</t>
  </si>
  <si>
    <t>7.6.</t>
  </si>
  <si>
    <t>7.7.</t>
  </si>
  <si>
    <t>7.8.</t>
  </si>
  <si>
    <t>7.9.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</si>
  <si>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</si>
  <si>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</si>
  <si>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</si>
  <si>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</si>
  <si>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</si>
  <si>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</si>
  <si>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</si>
  <si>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</si>
  <si>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</si>
  <si>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</si>
  <si>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</si>
  <si>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</si>
  <si>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</si>
  <si>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</si>
  <si>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</si>
  <si>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</si>
  <si>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</si>
  <si>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</si>
  <si>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</si>
  <si>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</si>
  <si>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</si>
  <si>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</si>
  <si>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</si>
  <si>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7.34.</t>
  </si>
  <si>
    <t>7.35.</t>
  </si>
  <si>
    <t>7.36.</t>
  </si>
  <si>
    <t>7.37.</t>
  </si>
  <si>
    <t>7.38.</t>
  </si>
  <si>
    <t>7.39.</t>
  </si>
  <si>
    <t>7.40.</t>
  </si>
  <si>
    <t>7.41.</t>
  </si>
  <si>
    <t>7.42.</t>
  </si>
  <si>
    <t>7.43.</t>
  </si>
  <si>
    <t>7.44.</t>
  </si>
  <si>
    <t>7.45.</t>
  </si>
  <si>
    <t>9.5.</t>
  </si>
  <si>
    <t>9.6.</t>
  </si>
  <si>
    <t>9.7.</t>
  </si>
  <si>
    <t>9.8.</t>
  </si>
  <si>
    <t>9.10.</t>
  </si>
  <si>
    <t>9.11.</t>
  </si>
  <si>
    <t>9.12.</t>
  </si>
  <si>
    <t>9.13.</t>
  </si>
  <si>
    <t>9.15.</t>
  </si>
  <si>
    <t>9.16.</t>
  </si>
  <si>
    <t>9.17.</t>
  </si>
  <si>
    <t>9.18.</t>
  </si>
  <si>
    <t>9.19.</t>
  </si>
  <si>
    <t>9.20.</t>
  </si>
  <si>
    <t>9.21.</t>
  </si>
  <si>
    <t>9.22.</t>
  </si>
  <si>
    <t>9.23.</t>
  </si>
  <si>
    <t>9.24.</t>
  </si>
  <si>
    <t>9.25.</t>
  </si>
  <si>
    <t>9.26.</t>
  </si>
  <si>
    <t>9.27.</t>
  </si>
  <si>
    <t>9.28.</t>
  </si>
  <si>
    <t>9.29.</t>
  </si>
  <si>
    <t>9.30.</t>
  </si>
  <si>
    <t>9.31.</t>
  </si>
  <si>
    <t>9.32.</t>
  </si>
  <si>
    <t>9.33.</t>
  </si>
  <si>
    <t>9.34.</t>
  </si>
  <si>
    <t>9.35.</t>
  </si>
  <si>
    <t>9.36.</t>
  </si>
  <si>
    <t>9.37.</t>
  </si>
  <si>
    <t>9.38.</t>
  </si>
  <si>
    <t>9.9.</t>
  </si>
  <si>
    <t>9.14.</t>
  </si>
  <si>
    <t>9.39.</t>
  </si>
  <si>
    <t>9.40.</t>
  </si>
  <si>
    <t>9.41.</t>
  </si>
  <si>
    <t>12.7.</t>
  </si>
  <si>
    <t>12.8.</t>
  </si>
  <si>
    <t>12.9.</t>
  </si>
  <si>
    <t>CBC-XN este un control pe trei niveluri conceput special pentru analizoarele hematologice din seriile SYSMEX XN-550. Aceste controale cu 5 diferențe includ numai trombocitele Fluo și NRBC. CBC-XN este cu cod de bare pentru accesul corect la fișierele QC. CBC-XN are o stabilitate a flaconului închis de 75 de zile, cu 15 zile de stabilitate a flaconului deschis sau 15 perforări. Fiecare lot nou este expediat la fiecare 2 luni. CBC-XN există în tub cu capac cu șurub perforabil de 3,0 ml.</t>
  </si>
  <si>
    <t>Anse unica folosinta 1  µl</t>
  </si>
  <si>
    <t>Tuburi eppendorf 1,5  µl</t>
  </si>
  <si>
    <t>Tuburi eppendorf 0,5  µl</t>
  </si>
  <si>
    <t>Intocmit,</t>
  </si>
  <si>
    <t>Dr. Dobre Laura</t>
  </si>
  <si>
    <t>Birou Achizitii Publice</t>
  </si>
  <si>
    <t>Ec.Mirionescu Augustin</t>
  </si>
  <si>
    <t>Coloratii</t>
  </si>
  <si>
    <t>Medii de cultura- placi Petri/tuburi</t>
  </si>
  <si>
    <t>Geloza Columbia + 5% sange berbec + AZTREONAM + COLISTIN</t>
  </si>
  <si>
    <t>4.11.</t>
  </si>
  <si>
    <t>4.12.</t>
  </si>
  <si>
    <t>Strepto M test</t>
  </si>
  <si>
    <t>metronidazole 5 mcg</t>
  </si>
  <si>
    <t>telavancin 30</t>
  </si>
  <si>
    <t>lefamulin 5</t>
  </si>
  <si>
    <t>dalbavancine 30</t>
  </si>
  <si>
    <t>7.46.</t>
  </si>
  <si>
    <t>7.47.</t>
  </si>
  <si>
    <t>7.48.</t>
  </si>
  <si>
    <t>7.49.</t>
  </si>
  <si>
    <t>Principiu: Acesta conține un amestec de peptonă, care este special adaptat la cultura microorganismelor pretentioase (streptococci, Listeria…). Prezența sângelui de oaie permite determinarea hemolizei, care este un criteriu de bază pentru orientarea identificării bacteriene (1,3). Acest agar este, deasemenea potrivit pentru izolarea de bacterii anaerobe(4,6).
Formula in g/L: Cazeina pancreatica- 10,00, Hidrolizat peptic din carne- 5,00, Extract drojdie- 5,00, Digestie pancreatica inima- 3,00, Clorura de sodiu -5,00, Amidon porumb- 1,00, Agar -13,50, Sange defibrinat oaie- 50,0 ml, PH final la 25°C: 7,3 ± 0,2
Controlul calitatii:
Protocol: Capacitatea nutritivă a mediului poate fi testată folosind următoarele tulpini (incubație în atmosferă îmbogățită cu CO2):  Streptococcus pyogenes ATCC 19615,  Streptococcus pneumoniae ATCC 6305</t>
  </si>
  <si>
    <t>Principiu /Metoda de uz : Acesta este un mediu selectiv pentru izolarea speciilor de bacterii Gram-negative din probele clinice. Specii care fermentează lactoza, cum ar fi E. coli, Klebsiella spp., Citrobacter spp. și Enterobacter spp., produc acid, rezultând o schimbare de culoare a indicatorului de pH, albastru de bromotimol, de la verde la galben. Acest lucru permite diferențierea de speciile nefermentante, cum ar fi Salmonella spp., Proteus spp. și Pseudomonas spp. Speciile bacteriene gram-pozitive sunt inhibate datorită includerii de cristal violet și dezoxicolat de sodiu.
Formula* (g/litru): Peptona- 15.0, Extract carne vita- 3.0, Extract drojdie- 3.0, Deoxicolat de sodiu Tiosulfat de sodiu- 1.0, Lactoza- 15.0, Cristal violet- 0.005, Albastru de bromtimol- 0.08, Agar- 13.0.
METODE DE CONTROL CALITĂȚII ȘI ORGANISME DE TESTARE:
- Organisme: Escherichia coli NCTC 12241, Proteus mirabilis NCTC 10975, Salmonella typhimurium NCTC 12023, Enterococcus faecalis NCTC 12697</t>
  </si>
  <si>
    <t>Principiu: Manitol – microorganimele de fermentatie formează colonii galbene provocand acidificarea mediului. Această caracteristică este un indicator prezumtiv pentru identificarea Staphylococcus aureus. Conținutul ridicat de clorură de sodiu în mediu limitează creșterea anumitor alte bacterii(1).
Formula in g/L: Extract carne de vita- .3,00, Peptona proteica- 10,00, Clorura de sodiu- 75,00, Manitol- 10,00, Rosu fenol- 0,025, Agar- 15,00, Ph final la 25°C: 7,4 ± 0,2
Protocol Control Calitate:
- Capacitatea nutritivă a mediului poate fi testată utilizând: Staphylococcus aureus ATCC 25923, Staphylococcus aureus WDCM 00032/ATCC 6538, Staphylococcus epidermidis WDCM 00036/ATCC 12228, Escherichia coli WDCM 00013/ATCC 25922</t>
  </si>
  <si>
    <t>Principiu: Hektoen AB-AGAR ™ este utilizat pentru izolarea si diferentierea agentilor patogeni enterici cum ar fi Sallmonella, Shigella si alte Enterobacteriace gram-negative. Se foloseste in special in alimentele care sunt urmate in mai multe etape la agenți patogeni izolati ai gastroenteritei. Nutrienții pentru creștere sunt furnizați prin peptone proteoze și extract de drojdie. Conținutul crescut de peptona și cei trei carbohidrați fermentabili (lactoza, zaharoza și salicina) ca sursa de carbon si energie reduc acțiunea inhibitoare a sarurilor biliare asupra Salmonella și Shigella. Bromothymol albastru și fuxina acida sunt indicatori de pH. Tiosulfatul de sodiu furnizeaza sulf și citrat de amoniu feric este indicatorul pentru producția de H2S. Coloniile H2S pozitive sunt centrate pe negru. Clorura de sodiu mentine echilibrul osmotic.
Formula in g/L: Proteina peptona- 12,00, Extract de drojdie- 3,00, Saruri biliare No 3- 9,00 ,Sucroza- 12.00, Lactoza- 12,00, Salicina- 2,00, Clorura de sodiu- 5,00, Citrat de amouniu ferric- 1,50, Tiosulfat de sodiu- 5,00, Albastru de bromtimol- 0,065, Acid fuchsin- 0,10, Agar- 14,00, pH final la 250C : 7,5 ±0,2
METODE DE CONTROL CALITĂȚII ȘI ORGANISME DE TESTARE:
- Organisme: Salmonella Typhimurium WDCM 00031/ATCC 14028, Salmonella Enteritidis WDCM 00030/ATCC 13076, Shigella flexneri WDCM 00126/ATCC 12022, Shigella sonnei ATCC 9290, Escherichia coli WDCM 00013/ATCC 25922, Proteus mirabilis WDCM 00023/ATCC 29906, Enterococcus faecalis WDCM 00087/ATCC 29212.</t>
  </si>
  <si>
    <t>Principiu: Mueller Hinton 2 LAB-AGAR ™ este recomandat de CLSI și EUCAST pentru testul de susceptibilitate la discurile antimicrobiene ale bacteriilor cele mai frecvente, rapid dezvoltate, prin metoda difuziei Kirby-Baurer. Acest mediu poate fi folosit pentru testul de susceptibilitate pentru metoda E-Test sau M.I.C.E . Mueller Hinton 2 LAB-AGAR ™ este pregatit cu selecție de material brute. Contine niveluriscazute de timina si timidina. Nivelurile de timina si timidina ale materiilor prime sunt determinatefolosind procedura de difuzie a discului cu discuri trimetoprim-sulfametoxazol (SXT) si Enterococcusfaecalis ATCC 33186 și / sau 29212. Acest mediu contine de asemenea nivele controlate de Ca2 + șiMg2 + pentru a obtine zone de inhibare a aminoglicozidelor impotriva P. aeruginosa si zonele deinhibare a tetraciclinei impotriva stafilococilor.
Formula in g/L: Infuzie de carne-  2,00, Amidon- 1,50, Acid digerat de cazeina- 17,50, Agar- 17,00, pH final la 250C : 7,3 ±0,2.
Protocol Control Calitate
Capacitatea nutritivă a mediului poate fi testată utilizând: Escherichia coli WDCM 00013/ATCC 25922, Pseudomonas aeruginosa WDCM 00025/ATCC 27853, Staphylococcus aureus WDCM 00131/ATCC 29213, Enterococcus faecalis WDCM 00087/ATCC 29212</t>
  </si>
  <si>
    <t>Principiu: Nutrient LAB-AGAR™ este un mediu de uz general, nu selectiv, dar potrivit pentru cultivarea microorganismelor nepretențioase. Poate fi folosit ca mediu de numărare a coloniilor în salubritate, bacteriologie medicală și industrială. Există multe utilizări Nutrient LAB-AGAR™ în analiza bacteriologică a apei de băut, a apei uzate, a laptelui și a altor alimente. De asemenea, este folosit în multiplicarea microorganismelor pentru a produce vaccinuri și antigene în general. Peptona și extractul de carne de vită oferă azot, minerale și aminoacizi, nutrienți esențiali.
Formula in g/L: Peptona- 5,00, Extract carne vita- 3,00, Agar- 15,00, Final pH la 25°C: 6,8 ± 0,2
Tulpini controlul calitatii: Salmonella Typhimurium WDCM 00031/ATCC 14028, Salmonella Enteritidis WDCM 00030/ATCC 13076, Yersinia enterocolitica WDCM 00160/ATCC 23715, Yersinia enterocolitica WDCM 00038/ATCC 9610</t>
  </si>
  <si>
    <t>Mediu pentru testarea sensibilității.
Formula în g/L: Infuzie de vită- 2,00, Amidon- 1,50, Digerarea acidă a cazeinei- 17,50, Agar agar- 17,00
Sânge de oaie defibrinat- 50,0 ml, pH final la 25°C: 7,3 ± 0,2
Principiu:
Mueller Hinton 2 LAB-AGAR™ +5% SB este recomandat de CLSI pentru testul de susceptibilitate a discurilor antimicrobiene ale Streptococcus penumonaie sau alte bacterii pretențioase prin metoda difuziei Kirby-Baurer. Mueller Hinton 2 LAB-AGAR™ + 5% SB este preparat cu materii prime selectate. Conține niveluri scăzute de timină și timidină. Nivelurile de timină și timidină ale materiilor prime sunt determinate folosind procedura de difuzie pe disc cu discuri cu trimetoprim-sulfametoxazol (SXT) și Enterococcus faecalis ATCC 33186 și/sau 29212. Acest mediu conţine, de asemenea, niveluri controlate de Ca2+ şi Mg2+. Adăugarea de sânge de oaie îmbunătățește creșterea Streptococului pneumoniae.
Plăci pregătite la 2 - 12 ° C ,ferite de lumină
Controlul Calitatii: Streptococcus pneumoniae ATCC 49619, Erythromycin – 15 μg, Oxacillin – 1 μg
Ampicillin – 10 μg, Trimethoprim / Sulfametoxazole -1,25 / 23,75 μg</t>
  </si>
  <si>
    <t>Mediu selectiv pentru izolarea ciupercilor patogene din probele clinice.
Formula in g/L: Amestecul de peptonă- 10,00, Glucoză- 40,00, Cloramfenicol- 0,50, Agar- 15,00, Gentamicină- 0,05, pH final la 25 °C: 5,6 ± 0,2
Acest mediu poate fi utilizat pentru cultivarea ciupercilor patogene, asociate în special cu infecțiile cutanate. Glucoza este sursa de energie a carbohidraților. Amestecul de peptonă este sursa de azot, vitamine și aminoacizi. Concentrația ridicată de glucoză și pH-ul acid fac ca acest mediu să fie selectiv pentru ciuperci. Cloramfenicolul este un agent selectiv care inhibă bacteriile Gram negative. Gentamicina este un agent selectiv care inhibă bacteriile Gram pozitive.
Plăci preparate la 2 - 12°C ferite de lumină
Control de calitate: Candida albicans WDCM 00054/ATCC 10231, Aspergillus brasiliensis WDCM 00053/ATCC 16404, Escherichia coli WDCM 00013/ATCC 25922, Staphylococcus aureus WDCM 00034/ATCC 25923</t>
  </si>
  <si>
    <t>Principiu: Formula Mueller Hinton a fost dezvoltată inițial ca un mediu agar simplu, transparent pentru cultivarea speciilor patogene. Mueller Hinton Agar, modificat (conform CLSI pentru antifungice) este recomandat pentru difuzia agenților antifungici impregnați pe disc de hârtie printr-un gel de agar, așa cum este descris în standardul aprobat CLSI. Când este suplimentat cu glucoză la o concentrație finală de 2%, asigură o creștere fungică adecvată. Adăugarea de albastru de metilen la o concentrație finală de 5μg/ml îmbunătățește definirea marginii zonei. Kirby-Bauer et al au recomandat Mueller Hinton Agar pentru efectuarea testelor de susceptibilitate la antibiotice folosind un singur disc cu concentrație mare. Comitetul OMS pentru Standardizarea Testelor de Susceptibilitate a acceptat Mueller Hinton Agar pentru determinarea susceptibilității microorganismelor datorită reproductibilității sale. În mod similar, Mueller Hinton Agar, modificat (conform CLSI pentru antifungice) este recomandat pentru testarea susceptibitiei antifungice a discurilor. Infuzia de vită și hidrolizatul de acid cazeină furnizează compuși azotați, carbon, sulf și alți nutrienți esențiali. Amidonul acționează ca un coloid protector împotriva substanțelor toxice prezente în mediu. Hidroliza amidonului produce dextroză, care servește ca sursă de energie. Glucoza servește ca sursă de energie pentru culturile fungice, în timp ce albastru de metilen îmbunătățește definirea marginii zonei.
Formula in g/L: Beef exrtract- 2,00, Starch- 1,50, Casein Acid Hydrolysate- 17,50 Agar- 17,00, Glucose- 20,00, Methylene Blue- 0,5 mg, Final pH at 25°C: 7,4 ± 0,2 
Protocol Control Calitate
Capacitatea nutritivă a mediului poate fi testată utilizând: Candida albicans ATCC 90028, Candida albicans ATCC 10231, Candida parapsilosis ATCC 22019, Candida tropicalis ATCC 750, Candida krusei ATCC 6259, Saccharomyces cerevisiae ATCC 9763</t>
  </si>
  <si>
    <t>Principiu: Acest mediu este recomandat pentru cercetarea E. coli O157: H7. Compoziția este similară cu Mac Conkey LABAMAR ™, dar lactoza a fost înlocuită de sorbitol. Digestul enzimatic al cazeinei este sursa de azot, vitamine, minerale și aminoacizi. Sorbitolul este sursa de energie a carbohidraților. Sărurile biliare No 3 și cristalul violet sunt inhibitori ai bacteriilor gram-pozitive. Clorura de sodiu furnizează transportul electroliților esențiali și echilibrul osmotic. Roșul neutru este indicatorul pH-ului. E. coli O157: H7 nu fermentează sorbitolul și, prin urmare, produce colonii incolore. Deoarece majoritatea celorlalte E. coli fermentează sorbitolul, coloniile lor sunt roz.
Formula in g/L: Digest enzimatic de cazeină- 17,00, Sorbitol- 10,00, Clorură de sodiu- 5,00, Săruri biliare No 3- 1,50, Roșu neutru- 0,03, Cristal violet- 0,001, Digest enzimatic al țesuturilor animale- 3,00, Agar- 15,00, pH final la 25°C: 7,1 ± 0,2
Tulpini controlul calitatii: Escherichia coli O157: H7 WDCM 00014 /NCTC 12900, Escherichia coli WDCM 00013 / ATCC 25922, Staphylococcus aureus WDCM 00034 / ATCC 25923</t>
  </si>
  <si>
    <t>Recomandat pentru izolarea cocilor gram-pozitivi din probele clinice.
Formula in g/L: Digest pancreatic de cazeină- 10,00, Peptic digest de carne- 5,00, Digest pancreatic al inimii- 3,00, Clorură de sodiu- 5,00, Amidon de porumb- 1,00, Colistin- 0,01, Agar- 13,50, Sânge de oaie defibrinat- 50,0 ml, Aztreonam- 0,002, pH final la 25 °C: 7,3 ± 0,2
Bacilii gram-negativi cu creștere rapidă reprezintă adesea o problemă în izolarea bacteriilor gram-pozitive pe agarul sanguin. Adăugarea de colistină inhibă creșterea unei mari părți a florei însoțitoare gram-negative, dar nu are niciun efect împotriva Proteus spp., Morganella spp. și aceeași Serratia spp. În mod tradițional, acidul nalidixic a fost utilizat pentru a suprima aceste specii, dar acest lucru își pierde eficacitatea odată cu creșterea ratelor de rezistență. În plus, acidul nalidixic poate influența morfologia coloniei și culoarea Staphylococcus aureus și poate face citirea mai dificilă. Aztreonamul, pe de altă parte, oferă avantajul că nu apar aproape nici o rezistență a Proteus spp. sau Morganella spp. și, de asemenea, nu există nicio influență asupra morfologiei coloniilor microorganismelor țintă gram-pozitive.
Plăci preparate la 2 - 12°C ferite de lumină
Morfologie colonii pe Columbia CAP LAB-AGAR™ +5 % SB: Streptococcus pyogenes 1-2 mm -  colonii gri lucioase cu hemoliză beta, Streptococcus pneumoniae -  Colonii gri, plate, cu hemoliză alfa, Staphylococcus aureus  -  colonii Alb strălucitoare cu hemoliză beta</t>
  </si>
  <si>
    <t>Principiu: Simmons Citrate LAB-AGAR™ este folosit pentru a diferenția de bacilii enterici Gram negativi pe baza utilizării citratului de sodiu ca sursă de carbon și a sării anorganice de amoniu ca sursă de azot. Se recomanda pentru diferentierea Enterobacteriaceae izolate din probe clinice si coliformi din apa. S-a folosit la fel ca bulionul de citrat Koser pentru utilizarea citratului ca una dintre reacțiile IMVIC. Sulfatul de magneziu este un co-factor pentru diferite metabolisme. Clorura de sodiu menține echilibrul osmotic. Fosfatul dipotasic este tampon. Albastrul de bromotimol este un indicator de pH.
Formula in g/L: Fosfat acid de amoniu- 1,00, Fosfat acid de potasiu- 1,00, Clorura de sodiu- 5,00, Citrat de sodiu- 2,00, Sulfat de magneziu- 0,20, Albastru de bromtimol- 0,08, Agar- 15,00, Final pH la 25°C: 6,9 ± 0,2</t>
  </si>
  <si>
    <t>Principiu: Bulionul de lizină decarboxilază este recomandat de ISO 6579 pentru confirmarea biochimică a Salmonella pe bază de decarboxilare a lizinei. De asemenea, este recomandat de ISO 10273 pentru confirmarea biochimică a Yersiniei. Când mediul este inoculat cu o bacterie care este capabilă să fermenteze glucoza, acidul produs scade pH-ul mediului și schimbă culoarea indicatorului de la violet la galben. Starea acidă stimulează, de asemenea, activitatea decarboxilazei. Bacteriile care decarboxilează L-lizina în cadaverină, sunt identificate prin prezența unei culori roșu-violet. Producția acestor amine crește pH-ul mediului. O culoare galbenă după 24 de ore indică un rezultat negativ. Extractul de drojdie este sursa de vitamine, în special din grupa B esențială pentru creștere. Glucoea este carbohidratul fermentabil. Bromocresol violet este indicatorul ePH. Se adaugă lizină pentru a detecta producția enzimei specifice.
Formula în g/L: Glucoză- 1,00, Lizină monochidrată- 5,00, Extract de drojdie- 3,00, Bromocresol violet- 0,015, pH final la 25°C: 6,8 ± 0,2</t>
  </si>
  <si>
    <t>Principiu: (T.S.I.) poate fi utilizat pentru Gram enteric diferențial – enterobacterii negative pe baza fermentației carbohidraților și a producției de H2S. Se utilizează ca ajutor pentru identificarea enterobacteriilor fotogenici și saprofite izolate din probele de analiză bacteriologică de rutină. Acest mediu este utilizat ca o cheie pentru a iniția identificarea enterobacteriaceae în unele scheme FDA. Peptona și extractul de carne de vită asigură nutrienții pentru creștere. T.S.I. conține trei carbohidrați (glucoză, lactoză și zaharoză), surse de carbon și energie. Când acestea sunt fermentate, producția de acid este indicate de indicatorul roșu fenol, fiind culoarea se schimbă galben pentru producția de acid și roșu pentru alkalizare. Tiosulfat de sodiu este redus la hidrogen sulfurat, care reacționează cu sare de fier pentru a da sulfurat de fier negru. Citratul feric este un indicator H2S. Clorura de sodiu menține echilibrul osmotic al mediului. Modul de acțiune este similar cu Kligler Iron LAB-AGAR™ (PW3016) care conține două zaharuri. Adăugarea a 1% zaharoză în T.S.I. agar permite diferențierea între Proteus și Salmonella. Fermentarea zaharozei de către Proteus transformă culoarea indicatorului roșu al fenolului în slant de la roșu la galben. Glucoza- pozitivă, lactoza- negativă membrii din genul Salmonella toate cauzează o înroșire a zacității și a zacității adâncimile tuburilor de agar.
Formula in g/L: Peptone- 20,00, Glucoza- 1,00, Tiosulfat de sodiu- 0,30, Clorura de sodiu- 5,00, Lactoza- 10,00, Citrat feric (III)- 0,30, Rosu fenol- 0,024, Agar- 12,00, Sucroza- 10,00, Extract carne vita- 3,00, Extract drojdie- 3,00, Final pH at 25°C: 7,4 ± 0,2</t>
  </si>
  <si>
    <t xml:space="preserve">Principiu: Mediul MIU este mediul de identificare a bacteriilor prin detectarea motilității microbiene, a indolului și a ureazei. Concentrația de agar, împreună cu garanția calității, că bacteriile motile cresc în jurul întregului volum de mediu, în timp ce nonmotile cresc numai de-a lungul swablinei. Reducerea ureei cauzată de urează este semnalizată ca schimbare a culorii roșii a fenolului. Capacitatea de producție a indolului este dovedită de reducerea triptofanului după adăugarea reactivului Kovac.
INGREDIENTE enzimă (Grams/Litre): hidrolizat de cazeină- 11.0, buffers- 3.0, Clorură de sodiu- 5.0, Roșu fenol- 0.01, Agar- 3.0, Uree 40%- 20.0 ml, Apă- 950 ml, pH 6,8 ±0,2
</t>
  </si>
  <si>
    <t>Principiu: Peptona este o sursă de azot ușor disponibilă pentru creșterea bacteriilor. Triptona este un produs obținut printr-o hidroliză enzimatică controlată a cazeinei și conține un amestec de peptide și aminoacizi liberi. Extractul de drojdie este o sursă de aminoacizi și vitamine din grupa B. Fiera de bou este bilă de bou purificată și deshidratată. Conține un amestec de săruri biliare și este utilizat în medii pentru enterobacterii, ca agent selectiv, deoarece inhibă bacteriile Grampozitive, altele decât streptococii din grupa D. Esculina este o glucozidă care este hidrolizată de streptococii din grupa D pentru a forma esculetină și dextroză. Aesculetin se combină cu citratul feric în mediu pentru a forma un complex maro închis sau negru, care indică un rezultat pozitiv. Agar este agentul de solidificare.
FORMULA TIPICĂ* (g/l): Peptona- 3.0, Triptonă- 17.0, Clorură de sodiu- 5.0, Extract de drojdie- 5.0, Bile de bou- 40.0, Esculin- 1.0
Citrat de amoniu feric- 0.5, Agar- 15.0, pH Final 7.1 ± 0.2 at 25°C</t>
  </si>
  <si>
    <t>PRINCIPIUL: Clorpromazina este o moleculă constituită dintr-un lanț alifatic care reprezintă substratul pentru activitatea enzimatică a catalazei și peroxidazei.
COMPOZITIE (g/tub): Chlorpromazina 0.1
Fiecare pachet conține:
• 30 tuburi care conțin clorpromazină deshidratată
• 2 flacoane (2.5 mL) cu reactiv H2O2
• 1 foaie cu instructiuni</t>
  </si>
  <si>
    <t>Eprubeta de 16/160mm ce contine 50 benzi de hartie de filtru de 110 X 5mm de cu culoare  alba, impregnate intr-o solufie de 1-aradimetilaminobenzaldehida 8g%, alcool metilic 80ml % si acid ortofosforic 20ml % avand o nuanta galben- citrin, pe o portiune de 3-5 cm la capatul impregnat.</t>
  </si>
  <si>
    <t>Reactiv pentru coloraţia gram:  Hs-no-3204.19.00; (ch)=4, 
Fraze de risc: r-10,52/53; 
Fraze de siguranţă: s-61;
Conţinut: min. 2 %
Conservant, acid fenic (fenol): cca. 5%
Ph (1%; 20 0c): 2,5 – 3,5
Maximum de absorbţie λ = 588 -594 nm
Reactiv pentru coloraţia gram
Valabilitate: 24 luni de la productie</t>
  </si>
  <si>
    <t>Solutie cu particule de latex acoperite cu  fibrinogen si Ig G umane
Kitul Staph Latex sa ofere o platformă rapidă pentru identificarea izolatelor de stafilococ, în special de Staphylococcus aureus, care posedă coagulează legată (factor de aglomerare) și/sau proteină A de la alte specii de stafilococi.
Materiale furnizate:
•	Reactiv Latex Test Stafilococi  - 2 flacoane cu picurătoare fiecare conținând 2,5 ml de particule de latex acoperite cu IgG și fibrinogen uman. Particulele de latex sunt suspendate într-un tampon care conține 0,098% azidă de sodiu ca conservant.
•	Reactiv latex cu control -1  flacon picurător care conține 2,5 ml particule de latex nesensibilizate suspendate într-un tampon care conține 0,098% azidă de sodiu ca conservant .
•Carduri de testare
•Bastonase  de amestecare
•Instructiuni de folosire
Kit x 100 teste
Valabilitate : minim 12 luni de la livrare.</t>
  </si>
  <si>
    <t xml:space="preserve">Test de latex pentru identificarea streptococilor din grupele A, B, C, D, F și G din probele  umane.
Metoda clasică pentru gruparea streptococică, conform lui Lancefield, se bazează pe extragerea antigenelor solubile și identificarea acestora folosind anticorpi specifici.
Componente solicitate: Reactivi gata de utilizare .
- Reactiv de extracție 1 - 1 x 1,5 mL- Soluție de nitrit de sodiu, gata de utilizare.
- Reactiv de extracție 2 - 1 x 1,5 ml- Soluție de acid acetic, gata de utilizare.
- Reactiv de extracție 3 - 2 x 2,5 ml- Soluție de carbonat de amoniu, gata de utilizare, Conține azidă de sodiu 0,9 g / L ca conservant, Extragerea reactivului E 1x2,0 ml, lisozimă liofilizată în tampon Tris pH 8,2 + 0,2, Conține stabilizator non reactiv și azidă de sodiu 0,9 g / L ca si conservant. Înainte de utilizare, dizolvați cu 2,0 ml de apă distilată sterilă.
Latex A 1x 1.5 mL sensibilizat cu anticorpi (de la iepure) la streptococi din grupa A. 
Latex B 1x 1.5 mL sensibilizat cu anticorpi (de la iepure) la streptococi din grupa B. 
Latex C 1x 1.5 mL sensibilizat cu anticorpi (de la iepure) la streptococi din grupa C. 
Latex D 1x 3 mL sensibilizat cu anticorpi (de la iepure) la streptococi din grupa D.
Latex F 1x 1.5 mL sensibilizat cu anticorpi (de la iepure) la streptococi din grupa F. 
Latex G 1x 1.5 mL sensibilizat cu anticorpi (de la iepure) la streptococi din grupa G. 
Gata de utilizare. Conțin azidă de sodiu 0,9 g / L ca conservant.
Positive Control – 1 x 1.0 mL
Liofilizat. Antigenii streptococi ai grupelor A, B, C, D, F și G în ser fiziologic. Conține stabilizator non reactiv și azidă de sodiu 0,9 g / L ca si conservant. Înainte de utilizare, dizolvați cu 1,0 ml de apă distilată sterilă.
Bastoane de unică folosință (scobitori) :300 buc
Carduri de unică folosință de fundal negru :50 buc
Teste de validare 
Identificarea cu tehnica de extracție chimică a streptococilor din grupele A, B, C, F și G, efectuată atât pe tulpini de colectare liofilizate, cât și pe izolări clinice, sa aiba  o sensibilitate de 98%
Identificarea grupului D cu tehnica directă sa arate o sensibilitate de 74,3%.
Identificarea grupei D cu extracție enzimatică sa arate  o sensibilitate de 92%.
</t>
  </si>
  <si>
    <t xml:space="preserve">Principiu: Particulele de latex din polistiren albastru utilizate în kit sunt acoperite cu un anticorp împotriva antigenului somatic E. coli O157. Când aceste particule de latex sunt amestecate cu colonii proaspete de E. coli serogroup O157, bacteriile se vor lega de anticorp, determinând aglutinarea particulelor de latex (reacție pozitivă). Bacteriile care nu sunt E. coli O157 nu se vor lega de anticorp și nu se vor aglutina (reacție negativă).
MATERIALE FURNIZATE:
•Un flacon cu picurător conținând 3,1 ml (PL.070B) sau 6,2 ml (PL.071B) particule de latex acoperite cu IgG purificate de iepure care reacționează cu E. coli serogrupul O157. Particulele de latex sunt suspendate într-un tampon care conține 0,098% azidă de sodiu drept conservant.
•Un flacon cu picurător conținând 1,5 ml (PL.070B) sau 3,0 ml (PL.071B) suspensie de control pozitiv conținând antigen E. coli serotip O157:H7 produs prin recoltarea și inactivarea coloniilor de E. coli serotip O157:H7 cultivate pe mediu agar. Antigenul este suspendat într-un tampon care conține 0,095% azidă de sodiu drept conservant. 
•Un flacon cu picurător conținând 1,5 ml (PL.070B) sau 3,0 ml (PL.071B) particule de latex acoperite cu IgG purificate de iepure care nu reacționează cu serogrupul O157 al E. coli. Particulele de latex sunt suspendate într-un tampon care conține 0,098% azidă de sodiu drept conservant.
•Carduri de testare•Betisoare de amestecare
•Instructiuni de utilizare
</t>
  </si>
  <si>
    <t xml:space="preserve">Metodă: Proteina M izolată din streptococcus pyogenes de către Lancefield în 1928 (3) este o proteină termostabilă, solubilă în alcool și localizată în membrana celulară (7). Această proteină conferă celulei proprietățile sale antigenice și este substanța specifică tipului care permite identificarea a aproximativ 120 de tipuri serologice diferite de streptococi hemolitici de grup A. Testul de diagnosticare  pentru detectarea anticorpilor proteinei M se bazează pe reacția antigen-anticorp care are loc atunci când anticorpii specifici prezenți în serul testat reacţionează cu proteina M (grup de proteine din diferite tipuri serologice de streptococ de grup A) legate de particule inerte de latex de polistiren. Reacția imunologică este demonstrată macroscopic de particulele de latex.
Depozitare:  2 – 80C
Stabilitate: Testele de stabilitate repetate pe trei loturi diferite de reactiv trebuie sa  confirme o valabilitate de aproape 18 luni la 2-8°C. În condițiile de mai sus, componentele sunt stabile până la data de expirare indicată pe etichete.
Componente:  (Toate concentrațiile se referă la reactivi gata de utilizare).
-	1 fiola - Primul grup de proteine M (tipuri serologice 1,6,9,12,18) din Streptococcus pyogenes grupa A, absorbit pe latex de polistiren 0,3% în tampon borat 0,2 M pH 8,2 ± 0,2. Azida de sodiu 0.9 g/L
-	A 2-a fiola  - M proteine (tipuri serologice 2,3,5,15,30) din Streptococcus pyogenes grupa A, absorbit pe latex de polistiren 0,3% în tampon borat 0,2 M pH 8,2 ± 0,2.
-	Azida de sodiu – 0.9 g/L
-	 Tampon borat pH 8,2 ± 0,2 M      0.2 M
Control de calitate: Reactivii testului Strepto M pot fi analizați cu o probă de ser cu titru cunoscut. Neobținerea titrurilor în intervalul de acceptabilitate (valoare declarată ± 1 diluție) indică deteriorarea reactivilor  
Originea streptococică, poate fi subliniată după cum urmează:
Boala:                                                                                             Pozitiv: 
Sepsis amigdalian                                                                         87.8% (1) - 62% (8)
Boală reumatică, cu sau fără afecțiune cardiacă                          91% (1,6) - 82% (8)
Glomerulonefrită                                                                           80 %  (8)
Unitatea de masura =set  ( 2 x 15 ml) </t>
  </si>
  <si>
    <t>Tulpina   de primă generație  formata din organisme liofilizate in discuri ce  oferă un stoc de lucru pentru teste de laborator. Sa permita  patru pasaje (culturi proaspete) din stocul de lucru
Termen de valabilitate- minim de  9 luni de la prima deschidere a flaconului
Unitate de masura – flacon x 10 discuri</t>
  </si>
  <si>
    <t>Pachet cu 2 seturi de seruri determinare grupe sanguine</t>
  </si>
  <si>
    <t>7.33.</t>
  </si>
  <si>
    <t>Anse unica folosinta 10 µl</t>
  </si>
  <si>
    <t>10.15.</t>
  </si>
  <si>
    <t>10.16.</t>
  </si>
  <si>
    <t>Covid 19+Influenza A&amp;B+RSV</t>
  </si>
  <si>
    <t>Covid 19+Influenza A&amp;B</t>
  </si>
  <si>
    <t>Influenza A&amp;B</t>
  </si>
  <si>
    <t>10.17.</t>
  </si>
  <si>
    <t>Test rapid imunocromatografic ce permite detectarea simultană a antigenelor pentru Covid-19, Gripa A, Gripa B și RSV (Virusul Sincițial Respirator) din probe nazofaringiene. Kit cu 20 teste, buffer individual si tampoane sterile pentru recoltare probe.</t>
  </si>
  <si>
    <t>Test rapid imunocromatografic ce permite detectarea simultană a antigenelor pentru Covid-19, Gripa A, Gripa B din probe nazofaringiene. Kit cu 20 teste, buffer individual si tampoane sterile pentru recoltare probe.</t>
  </si>
  <si>
    <t>Test rapid imunocromatografic ce permite detectarea simultană a antigenelor pentru Gripa A, Gripa B din probe nazofaringiene. Kit cu 20 teste, buffer individual si tampoane sterile pentru recoltare probe.</t>
  </si>
  <si>
    <t>Dimensiuni24x24mm, sticla ultratransparenta, fara impuritati sau defecte, suprafata neteda, margini slefuite, grosime 0,13-0,17 mm.</t>
  </si>
  <si>
    <t>Cantitate 31.12.2026</t>
  </si>
  <si>
    <t>ANEXA LA CAIETUL DE SARCINI - specificatii tehnice, garantie de participare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</si>
</sst>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Red]#,##0.00"/>
  </numFmts>
  <fonts count="11" x14ac:knownFonts="1">
    <font>
      <sz val="11"/>
      <color theme="1"/>
      <name val="Calibri"/>
      <family val="2"/>
      <scheme val="minor"/>
    </font>
    <font>
      <sz val="10"/>
      <color theme="1"/>
      <name val="Times New Roman"/>
      <family val="1"/>
    </font>
    <font>
      <b/>
      <sz val="10"/>
      <color theme="1"/>
      <name val="Times New Roman"/>
      <family val="1"/>
    </font>
    <font>
      <sz val="10"/>
      <color rgb="FF444444"/>
      <name val="Times New Roman"/>
      <family val="1"/>
    </font>
    <font>
      <sz val="10"/>
      <color rgb="FF000000"/>
      <name val="Times New Roman"/>
      <family val="1"/>
    </font>
    <font>
      <sz val="12"/>
      <name val="Times New Roman"/>
      <family val="1"/>
    </font>
    <font>
      <b/>
      <sz val="12"/>
      <name val="Times New Roman"/>
      <family val="1"/>
    </font>
    <font>
      <sz val="11"/>
      <color theme="1"/>
      <name val="Calibri"/>
      <family val="2"/>
      <scheme val="minor"/>
    </font>
    <font>
      <sz val="10"/>
      <name val="Times New Roman"/>
      <family val="1"/>
    </font>
    <font>
      <b/>
      <sz val="10"/>
      <name val="Times New Roman"/>
      <family val="1"/>
    </font>
    <font>
      <sz val="12"/>
      <color theme="1"/>
      <name val="Times New Roman"/>
      <family val="1"/>
    </font>
  </fonts>
  <fills count="6">
    <fill>
      <patternFill patternType="none"/>
    </fill>
    <fill>
      <patternFill patternType="gray125"/>
    </fill>
    <fill>
      <patternFill patternType="solid">
        <fgColor rgb="FF92D050"/>
        <bgColor indexed="64"/>
      </patternFill>
    </fill>
    <fill>
      <patternFill patternType="solid">
        <fgColor rgb="FF00B0F0"/>
        <bgColor indexed="64"/>
      </patternFill>
    </fill>
    <fill>
      <patternFill patternType="solid">
        <fgColor rgb="FFFFFF00"/>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s>
  <cellStyleXfs count="2">
    <xf numFmtId="0" fontId="0" fillId="0" borderId="0"/>
    <xf numFmtId="9" fontId="7" fillId="0" borderId="0" applyFont="0" applyFill="0" applyBorder="0" applyAlignment="0" applyProtection="0"/>
  </cellStyleXfs>
  <cellXfs count="82">
    <xf numFmtId="0" fontId="0" fillId="0" borderId="0" xfId="0"/>
    <xf numFmtId="0" fontId="1" fillId="0" borderId="1" xfId="0" applyFont="1" applyBorder="1"/>
    <xf numFmtId="0" fontId="1" fillId="0" borderId="0" xfId="0" applyFont="1"/>
    <xf numFmtId="0" fontId="1" fillId="2" borderId="1" xfId="0" applyFont="1" applyFill="1" applyBorder="1"/>
    <xf numFmtId="0" fontId="1" fillId="3" borderId="1" xfId="0" applyFont="1" applyFill="1" applyBorder="1"/>
    <xf numFmtId="0" fontId="2" fillId="3" borderId="1" xfId="0" applyFont="1" applyFill="1" applyBorder="1"/>
    <xf numFmtId="0" fontId="2" fillId="0" borderId="0" xfId="0" applyFont="1"/>
    <xf numFmtId="0" fontId="3" fillId="0" borderId="0" xfId="0" applyFont="1"/>
    <xf numFmtId="0" fontId="1" fillId="0" borderId="1" xfId="0" applyFont="1" applyBorder="1" applyAlignment="1">
      <alignment horizontal="center" vertical="center"/>
    </xf>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164" fontId="6" fillId="4" borderId="1" xfId="0" applyNumberFormat="1" applyFont="1" applyFill="1" applyBorder="1" applyAlignment="1">
      <alignment horizontal="center" vertical="center"/>
    </xf>
    <xf numFmtId="164" fontId="6" fillId="0" borderId="1" xfId="0" applyNumberFormat="1" applyFont="1" applyBorder="1" applyAlignment="1">
      <alignment horizontal="center" vertical="center"/>
    </xf>
    <xf numFmtId="0" fontId="5" fillId="0" borderId="0" xfId="0" applyFont="1" applyAlignment="1">
      <alignment horizontal="center" vertical="center"/>
    </xf>
    <xf numFmtId="0" fontId="1" fillId="0" borderId="1" xfId="0" applyFont="1" applyBorder="1" applyAlignment="1">
      <alignment horizontal="center" vertical="center" wrapText="1"/>
    </xf>
    <xf numFmtId="0" fontId="1" fillId="0" borderId="0" xfId="1" applyNumberFormat="1" applyFont="1"/>
    <xf numFmtId="0" fontId="1" fillId="0" borderId="1" xfId="0" applyFont="1" applyBorder="1" applyAlignment="1">
      <alignment vertical="center"/>
    </xf>
    <xf numFmtId="0" fontId="8" fillId="0" borderId="1" xfId="0" applyFont="1" applyBorder="1" applyAlignment="1">
      <alignment horizontal="center" vertical="center"/>
    </xf>
    <xf numFmtId="0" fontId="1" fillId="0" borderId="1" xfId="0" applyFont="1" applyBorder="1" applyAlignment="1">
      <alignment vertical="top"/>
    </xf>
    <xf numFmtId="0" fontId="1" fillId="0" borderId="0" xfId="0" applyFont="1" applyAlignment="1">
      <alignment vertical="top"/>
    </xf>
    <xf numFmtId="0" fontId="1" fillId="0" borderId="0" xfId="0" applyFont="1" applyAlignment="1">
      <alignment horizontal="center" vertical="top"/>
    </xf>
    <xf numFmtId="0" fontId="1" fillId="0" borderId="0" xfId="0" applyFont="1" applyAlignment="1">
      <alignment horizontal="center"/>
    </xf>
    <xf numFmtId="0" fontId="1" fillId="2" borderId="1" xfId="0" applyFont="1" applyFill="1" applyBorder="1" applyAlignment="1">
      <alignment horizontal="center"/>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1" fillId="0" borderId="0" xfId="0" applyFont="1" applyAlignment="1">
      <alignment vertical="center"/>
    </xf>
    <xf numFmtId="0" fontId="8"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1" fillId="0" borderId="0" xfId="0" applyFont="1" applyAlignment="1">
      <alignment horizontal="center" vertical="center" wrapText="1"/>
    </xf>
    <xf numFmtId="0" fontId="8" fillId="5" borderId="0" xfId="0" applyFont="1" applyFill="1"/>
    <xf numFmtId="0" fontId="1" fillId="4" borderId="1" xfId="0" applyFont="1" applyFill="1" applyBorder="1"/>
    <xf numFmtId="0" fontId="1" fillId="5"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2" fillId="0" borderId="0" xfId="0" applyFont="1" applyAlignment="1">
      <alignment horizontal="center" vertical="center" wrapText="1"/>
    </xf>
    <xf numFmtId="0" fontId="2" fillId="4" borderId="1" xfId="0" applyFont="1" applyFill="1" applyBorder="1" applyAlignment="1">
      <alignment horizontal="center" vertical="center" wrapText="1"/>
    </xf>
    <xf numFmtId="164" fontId="8" fillId="5" borderId="1" xfId="0" applyNumberFormat="1" applyFont="1" applyFill="1" applyBorder="1" applyAlignment="1">
      <alignment horizontal="center" vertical="center"/>
    </xf>
    <xf numFmtId="164" fontId="1" fillId="0" borderId="1" xfId="0" applyNumberFormat="1" applyFont="1" applyBorder="1" applyAlignment="1">
      <alignment horizontal="center" vertical="center"/>
    </xf>
    <xf numFmtId="164" fontId="9" fillId="0" borderId="1" xfId="0" applyNumberFormat="1" applyFont="1" applyBorder="1" applyAlignment="1">
      <alignment horizontal="center" vertical="center"/>
    </xf>
    <xf numFmtId="0" fontId="2" fillId="3" borderId="1" xfId="0" applyFont="1" applyFill="1" applyBorder="1" applyAlignment="1">
      <alignment horizontal="center" vertical="center"/>
    </xf>
    <xf numFmtId="164" fontId="9" fillId="5" borderId="1" xfId="0" applyNumberFormat="1" applyFont="1" applyFill="1" applyBorder="1" applyAlignment="1">
      <alignment horizontal="center" vertical="center"/>
    </xf>
    <xf numFmtId="164" fontId="2" fillId="3" borderId="1" xfId="0" applyNumberFormat="1" applyFont="1" applyFill="1" applyBorder="1" applyAlignment="1">
      <alignment horizontal="center" vertical="center"/>
    </xf>
    <xf numFmtId="164" fontId="9" fillId="4" borderId="1" xfId="0" applyNumberFormat="1" applyFont="1" applyFill="1" applyBorder="1" applyAlignment="1">
      <alignment horizontal="center" vertical="center"/>
    </xf>
    <xf numFmtId="0" fontId="1" fillId="2" borderId="1" xfId="0" applyFont="1" applyFill="1" applyBorder="1" applyAlignment="1">
      <alignment horizontal="center" vertical="center"/>
    </xf>
    <xf numFmtId="164" fontId="1" fillId="2" borderId="1" xfId="0" applyNumberFormat="1" applyFont="1" applyFill="1" applyBorder="1" applyAlignment="1">
      <alignment horizontal="center" vertical="center"/>
    </xf>
    <xf numFmtId="0" fontId="1" fillId="3" borderId="1" xfId="0" applyFont="1" applyFill="1" applyBorder="1" applyAlignment="1">
      <alignment horizontal="center" vertical="center"/>
    </xf>
    <xf numFmtId="164" fontId="2" fillId="0" borderId="1" xfId="0" applyNumberFormat="1" applyFont="1" applyBorder="1" applyAlignment="1">
      <alignment horizontal="center" vertical="center"/>
    </xf>
    <xf numFmtId="164" fontId="2" fillId="3" borderId="2" xfId="0" applyNumberFormat="1" applyFont="1" applyFill="1" applyBorder="1" applyAlignment="1">
      <alignment horizontal="center" vertical="center"/>
    </xf>
    <xf numFmtId="164" fontId="2" fillId="4" borderId="2" xfId="0" applyNumberFormat="1" applyFont="1" applyFill="1" applyBorder="1" applyAlignment="1">
      <alignment horizontal="center" vertical="center"/>
    </xf>
    <xf numFmtId="0" fontId="1" fillId="0" borderId="0" xfId="0" applyFont="1" applyBorder="1" applyAlignment="1">
      <alignment horizontal="center" wrapText="1"/>
    </xf>
    <xf numFmtId="0" fontId="10" fillId="0" borderId="0" xfId="0" applyFont="1" applyAlignment="1">
      <alignment horizontal="center" vertical="center" wrapText="1"/>
    </xf>
    <xf numFmtId="0" fontId="1" fillId="5" borderId="1" xfId="0" applyFont="1" applyFill="1" applyBorder="1" applyAlignment="1">
      <alignment vertical="center"/>
    </xf>
    <xf numFmtId="0" fontId="1" fillId="0" borderId="6" xfId="0" applyFont="1" applyBorder="1" applyAlignment="1">
      <alignment horizontal="center" vertical="center"/>
    </xf>
    <xf numFmtId="0" fontId="1" fillId="0" borderId="7"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 xfId="0" applyFont="1" applyBorder="1" applyAlignment="1">
      <alignment horizontal="left" vertical="top" wrapText="1"/>
    </xf>
    <xf numFmtId="0" fontId="1" fillId="0" borderId="1" xfId="0" applyFont="1" applyBorder="1" applyAlignment="1">
      <alignment horizontal="left" vertical="center" wrapText="1"/>
    </xf>
    <xf numFmtId="0" fontId="1" fillId="5" borderId="1" xfId="0" applyFont="1" applyFill="1" applyBorder="1" applyAlignment="1">
      <alignment horizontal="center" vertical="center"/>
    </xf>
    <xf numFmtId="164" fontId="1" fillId="5" borderId="6" xfId="0" applyNumberFormat="1" applyFont="1" applyFill="1" applyBorder="1" applyAlignment="1">
      <alignment horizontal="center" vertical="center"/>
    </xf>
    <xf numFmtId="164" fontId="1" fillId="0" borderId="6" xfId="0" applyNumberFormat="1" applyFont="1" applyBorder="1" applyAlignment="1">
      <alignment horizontal="center" vertical="center"/>
    </xf>
    <xf numFmtId="164" fontId="8" fillId="5" borderId="1" xfId="0" applyNumberFormat="1" applyFont="1" applyFill="1" applyBorder="1" applyAlignment="1">
      <alignment horizontal="center" vertical="top"/>
    </xf>
    <xf numFmtId="164" fontId="1" fillId="5" borderId="6" xfId="0" applyNumberFormat="1" applyFont="1" applyFill="1" applyBorder="1" applyAlignment="1">
      <alignment horizontal="center" vertical="top"/>
    </xf>
    <xf numFmtId="0" fontId="1" fillId="5" borderId="1" xfId="0" applyFont="1" applyFill="1" applyBorder="1" applyAlignment="1">
      <alignment horizontal="left" vertical="center" wrapText="1"/>
    </xf>
    <xf numFmtId="0" fontId="1" fillId="0" borderId="1" xfId="0" applyFont="1" applyFill="1" applyBorder="1" applyAlignment="1">
      <alignment horizontal="center" vertical="center"/>
    </xf>
    <xf numFmtId="0" fontId="1" fillId="0" borderId="1" xfId="0" applyFont="1" applyBorder="1" applyAlignment="1">
      <alignment horizontal="left" vertical="center"/>
    </xf>
    <xf numFmtId="0" fontId="1" fillId="0" borderId="0" xfId="0" applyFont="1" applyAlignment="1">
      <alignment horizontal="left" vertical="center" wrapText="1"/>
    </xf>
    <xf numFmtId="0" fontId="4" fillId="0" borderId="1" xfId="0" applyFont="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xf>
    <xf numFmtId="164" fontId="8" fillId="2" borderId="1" xfId="0" applyNumberFormat="1" applyFont="1" applyFill="1" applyBorder="1" applyAlignment="1">
      <alignment horizontal="center" vertical="center"/>
    </xf>
    <xf numFmtId="164" fontId="2" fillId="2" borderId="1" xfId="0" applyNumberFormat="1" applyFont="1" applyFill="1" applyBorder="1" applyAlignment="1">
      <alignment horizontal="center" vertical="center"/>
    </xf>
    <xf numFmtId="164" fontId="9" fillId="2" borderId="1" xfId="0" applyNumberFormat="1" applyFont="1" applyFill="1" applyBorder="1" applyAlignment="1">
      <alignment horizontal="center" vertical="center"/>
    </xf>
    <xf numFmtId="0" fontId="1" fillId="0" borderId="1" xfId="0" applyFont="1" applyBorder="1" applyAlignment="1">
      <alignment horizontal="left" wrapText="1"/>
    </xf>
    <xf numFmtId="0" fontId="1" fillId="0" borderId="1" xfId="0" applyFont="1" applyBorder="1" applyAlignment="1">
      <alignment horizontal="left"/>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0" xfId="0" applyFont="1" applyAlignment="1">
      <alignment horizontal="left" vertical="center"/>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2" fillId="0" borderId="5" xfId="0" applyFont="1" applyBorder="1" applyAlignment="1">
      <alignment horizontal="center" vertical="center"/>
    </xf>
    <xf numFmtId="0" fontId="10" fillId="0" borderId="0" xfId="0" applyFont="1" applyAlignment="1">
      <alignment horizontal="left" vertical="center" wrapText="1"/>
    </xf>
  </cellXfs>
  <cellStyles count="2">
    <cellStyle name="Normal" xfId="0" builtinId="0"/>
    <cellStyle name="Percent" xfId="1"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6"/>
  <sheetViews>
    <sheetView tabSelected="1" topLeftCell="A10" zoomScaleNormal="100" workbookViewId="0">
      <selection activeCell="A3" sqref="A3:H3"/>
    </sheetView>
  </sheetViews>
  <sheetFormatPr defaultColWidth="9.140625" defaultRowHeight="12.75" x14ac:dyDescent="0.2"/>
  <cols>
    <col min="1" max="1" width="5.42578125" style="25" customWidth="1"/>
    <col min="2" max="2" width="20.7109375" style="29" customWidth="1"/>
    <col min="3" max="3" width="100" style="21" customWidth="1"/>
    <col min="4" max="4" width="7" style="2" customWidth="1"/>
    <col min="5" max="5" width="8.7109375" style="2" customWidth="1"/>
    <col min="6" max="6" width="7.7109375" style="30" customWidth="1"/>
    <col min="7" max="7" width="10.140625" style="2" customWidth="1"/>
    <col min="8" max="8" width="9.7109375" style="2" customWidth="1"/>
    <col min="9" max="9" width="28" style="2" customWidth="1"/>
    <col min="10" max="10" width="62.5703125" style="2" customWidth="1"/>
    <col min="11" max="16384" width="9.140625" style="2"/>
  </cols>
  <sheetData>
    <row r="1" spans="1:11" x14ac:dyDescent="0.2">
      <c r="A1" s="77" t="s">
        <v>247</v>
      </c>
      <c r="B1" s="77"/>
      <c r="C1" s="77"/>
      <c r="D1" s="77"/>
      <c r="E1" s="77"/>
      <c r="F1" s="77"/>
      <c r="G1" s="77"/>
    </row>
    <row r="2" spans="1:11" x14ac:dyDescent="0.2">
      <c r="B2" s="35"/>
    </row>
    <row r="3" spans="1:11" x14ac:dyDescent="0.2">
      <c r="A3" s="80" t="s">
        <v>482</v>
      </c>
      <c r="B3" s="80"/>
      <c r="C3" s="80"/>
      <c r="D3" s="80"/>
      <c r="E3" s="80"/>
      <c r="F3" s="80"/>
      <c r="G3" s="80"/>
      <c r="H3" s="80"/>
    </row>
    <row r="4" spans="1:11" ht="38.25" x14ac:dyDescent="0.2">
      <c r="A4" s="14" t="s">
        <v>38</v>
      </c>
      <c r="B4" s="14" t="s">
        <v>39</v>
      </c>
      <c r="C4" s="8" t="s">
        <v>40</v>
      </c>
      <c r="D4" s="8" t="s">
        <v>41</v>
      </c>
      <c r="E4" s="14" t="s">
        <v>481</v>
      </c>
      <c r="F4" s="33" t="s">
        <v>244</v>
      </c>
      <c r="G4" s="14" t="s">
        <v>245</v>
      </c>
      <c r="H4" s="36" t="s">
        <v>246</v>
      </c>
    </row>
    <row r="5" spans="1:11" ht="25.5" x14ac:dyDescent="0.2">
      <c r="A5" s="9">
        <v>1</v>
      </c>
      <c r="B5" s="27" t="s">
        <v>431</v>
      </c>
      <c r="C5" s="22"/>
      <c r="D5" s="3"/>
      <c r="E5" s="3"/>
      <c r="F5" s="3"/>
      <c r="G5" s="3"/>
      <c r="H5" s="31"/>
      <c r="K5" s="15"/>
    </row>
    <row r="6" spans="1:11" ht="102" x14ac:dyDescent="0.2">
      <c r="A6" s="8" t="s">
        <v>42</v>
      </c>
      <c r="B6" s="32" t="s">
        <v>270</v>
      </c>
      <c r="C6" s="56" t="s">
        <v>444</v>
      </c>
      <c r="D6" s="16" t="s">
        <v>44</v>
      </c>
      <c r="E6" s="8">
        <v>1500</v>
      </c>
      <c r="F6" s="37">
        <v>2.7</v>
      </c>
      <c r="G6" s="38">
        <f>E6*F6</f>
        <v>4050.0000000000005</v>
      </c>
      <c r="H6" s="39">
        <f xml:space="preserve"> G6*1%</f>
        <v>40.500000000000007</v>
      </c>
    </row>
    <row r="7" spans="1:11" ht="127.5" x14ac:dyDescent="0.2">
      <c r="A7" s="8" t="s">
        <v>43</v>
      </c>
      <c r="B7" s="32" t="s">
        <v>271</v>
      </c>
      <c r="C7" s="57" t="s">
        <v>445</v>
      </c>
      <c r="D7" s="16" t="s">
        <v>44</v>
      </c>
      <c r="E7" s="8">
        <v>1500</v>
      </c>
      <c r="F7" s="37">
        <v>5.2</v>
      </c>
      <c r="G7" s="38">
        <f t="shared" ref="G7:G16" si="0">E7*F7</f>
        <v>7800</v>
      </c>
      <c r="H7" s="39">
        <f t="shared" ref="H7:H16" si="1" xml:space="preserve"> G7*1%</f>
        <v>78</v>
      </c>
    </row>
    <row r="8" spans="1:11" ht="102" x14ac:dyDescent="0.2">
      <c r="A8" s="8" t="s">
        <v>45</v>
      </c>
      <c r="B8" s="32" t="s">
        <v>272</v>
      </c>
      <c r="C8" s="56" t="s">
        <v>446</v>
      </c>
      <c r="D8" s="16" t="s">
        <v>44</v>
      </c>
      <c r="E8" s="8">
        <v>300</v>
      </c>
      <c r="F8" s="37">
        <v>2.5</v>
      </c>
      <c r="G8" s="38">
        <f t="shared" si="0"/>
        <v>750</v>
      </c>
      <c r="H8" s="39">
        <f t="shared" si="1"/>
        <v>7.5</v>
      </c>
    </row>
    <row r="9" spans="1:11" ht="178.5" x14ac:dyDescent="0.2">
      <c r="A9" s="8" t="s">
        <v>46</v>
      </c>
      <c r="B9" s="32" t="s">
        <v>273</v>
      </c>
      <c r="C9" s="56" t="s">
        <v>447</v>
      </c>
      <c r="D9" s="16" t="s">
        <v>44</v>
      </c>
      <c r="E9" s="8">
        <v>500</v>
      </c>
      <c r="F9" s="37">
        <v>3.24</v>
      </c>
      <c r="G9" s="38">
        <f t="shared" si="0"/>
        <v>1620</v>
      </c>
      <c r="H9" s="39">
        <f t="shared" si="1"/>
        <v>16.2</v>
      </c>
    </row>
    <row r="10" spans="1:11" ht="140.25" x14ac:dyDescent="0.2">
      <c r="A10" s="8" t="s">
        <v>47</v>
      </c>
      <c r="B10" s="32" t="s">
        <v>274</v>
      </c>
      <c r="C10" s="56" t="s">
        <v>448</v>
      </c>
      <c r="D10" s="16" t="s">
        <v>44</v>
      </c>
      <c r="E10" s="8">
        <v>1800</v>
      </c>
      <c r="F10" s="37">
        <v>2.4</v>
      </c>
      <c r="G10" s="38">
        <f t="shared" si="0"/>
        <v>4320</v>
      </c>
      <c r="H10" s="39">
        <f t="shared" si="1"/>
        <v>43.2</v>
      </c>
    </row>
    <row r="11" spans="1:11" ht="165.75" x14ac:dyDescent="0.2">
      <c r="A11" s="8" t="s">
        <v>48</v>
      </c>
      <c r="B11" s="32" t="s">
        <v>275</v>
      </c>
      <c r="C11" s="56" t="s">
        <v>450</v>
      </c>
      <c r="D11" s="16" t="s">
        <v>44</v>
      </c>
      <c r="E11" s="8">
        <v>900</v>
      </c>
      <c r="F11" s="37">
        <v>3.3</v>
      </c>
      <c r="G11" s="38">
        <f t="shared" si="0"/>
        <v>2970</v>
      </c>
      <c r="H11" s="39">
        <f t="shared" si="1"/>
        <v>29.7</v>
      </c>
    </row>
    <row r="12" spans="1:11" ht="127.5" x14ac:dyDescent="0.2">
      <c r="A12" s="8" t="s">
        <v>49</v>
      </c>
      <c r="B12" s="32" t="s">
        <v>276</v>
      </c>
      <c r="C12" s="56" t="s">
        <v>451</v>
      </c>
      <c r="D12" s="16" t="s">
        <v>44</v>
      </c>
      <c r="E12" s="8">
        <v>120</v>
      </c>
      <c r="F12" s="37">
        <v>2.7</v>
      </c>
      <c r="G12" s="38">
        <f t="shared" si="0"/>
        <v>324</v>
      </c>
      <c r="H12" s="39">
        <f t="shared" si="1"/>
        <v>3.24</v>
      </c>
    </row>
    <row r="13" spans="1:11" ht="216.75" x14ac:dyDescent="0.2">
      <c r="A13" s="8" t="s">
        <v>50</v>
      </c>
      <c r="B13" s="32" t="s">
        <v>277</v>
      </c>
      <c r="C13" s="57" t="s">
        <v>452</v>
      </c>
      <c r="D13" s="16" t="s">
        <v>44</v>
      </c>
      <c r="E13" s="8">
        <v>90</v>
      </c>
      <c r="F13" s="37">
        <v>2.8</v>
      </c>
      <c r="G13" s="38">
        <f t="shared" si="0"/>
        <v>251.99999999999997</v>
      </c>
      <c r="H13" s="39">
        <f t="shared" si="1"/>
        <v>2.5199999999999996</v>
      </c>
    </row>
    <row r="14" spans="1:11" ht="102" x14ac:dyDescent="0.2">
      <c r="A14" s="8" t="s">
        <v>51</v>
      </c>
      <c r="B14" s="32" t="s">
        <v>278</v>
      </c>
      <c r="C14" s="57" t="s">
        <v>449</v>
      </c>
      <c r="D14" s="16" t="s">
        <v>44</v>
      </c>
      <c r="E14" s="8">
        <v>500</v>
      </c>
      <c r="F14" s="37">
        <v>2.4</v>
      </c>
      <c r="G14" s="38">
        <f t="shared" si="0"/>
        <v>1200</v>
      </c>
      <c r="H14" s="39">
        <f t="shared" si="1"/>
        <v>12</v>
      </c>
    </row>
    <row r="15" spans="1:11" ht="127.5" x14ac:dyDescent="0.2">
      <c r="A15" s="8" t="s">
        <v>52</v>
      </c>
      <c r="B15" s="32" t="s">
        <v>279</v>
      </c>
      <c r="C15" s="56" t="s">
        <v>453</v>
      </c>
      <c r="D15" s="16" t="s">
        <v>44</v>
      </c>
      <c r="E15" s="8">
        <v>500</v>
      </c>
      <c r="F15" s="37">
        <v>2.8</v>
      </c>
      <c r="G15" s="38">
        <f t="shared" si="0"/>
        <v>1400</v>
      </c>
      <c r="H15" s="39">
        <f t="shared" si="1"/>
        <v>14</v>
      </c>
    </row>
    <row r="16" spans="1:11" ht="191.25" x14ac:dyDescent="0.2">
      <c r="A16" s="8" t="s">
        <v>265</v>
      </c>
      <c r="B16" s="33" t="s">
        <v>432</v>
      </c>
      <c r="C16" s="63" t="s">
        <v>454</v>
      </c>
      <c r="D16" s="52" t="s">
        <v>44</v>
      </c>
      <c r="E16" s="58">
        <v>6</v>
      </c>
      <c r="F16" s="37">
        <v>3.9</v>
      </c>
      <c r="G16" s="59">
        <f t="shared" si="0"/>
        <v>23.4</v>
      </c>
      <c r="H16" s="41">
        <f t="shared" si="1"/>
        <v>0.23399999999999999</v>
      </c>
    </row>
    <row r="17" spans="1:9" s="20" customFormat="1" ht="89.25" x14ac:dyDescent="0.25">
      <c r="A17" s="64" t="s">
        <v>266</v>
      </c>
      <c r="B17" s="32" t="s">
        <v>280</v>
      </c>
      <c r="C17" s="56" t="s">
        <v>455</v>
      </c>
      <c r="D17" s="8" t="s">
        <v>1</v>
      </c>
      <c r="E17" s="8">
        <v>600</v>
      </c>
      <c r="F17" s="37">
        <v>4</v>
      </c>
      <c r="G17" s="38">
        <f>E17*F17</f>
        <v>2400</v>
      </c>
      <c r="H17" s="39">
        <f xml:space="preserve"> G17*1%</f>
        <v>24</v>
      </c>
    </row>
    <row r="18" spans="1:9" s="20" customFormat="1" ht="114.75" x14ac:dyDescent="0.25">
      <c r="A18" s="64" t="s">
        <v>267</v>
      </c>
      <c r="B18" s="32" t="s">
        <v>57</v>
      </c>
      <c r="C18" s="56" t="s">
        <v>456</v>
      </c>
      <c r="D18" s="8" t="s">
        <v>1</v>
      </c>
      <c r="E18" s="8">
        <v>600</v>
      </c>
      <c r="F18" s="37">
        <v>5.3</v>
      </c>
      <c r="G18" s="38">
        <f t="shared" ref="G18:G21" si="2">E18*F18</f>
        <v>3180</v>
      </c>
      <c r="H18" s="39">
        <f t="shared" ref="H18:H21" si="3" xml:space="preserve"> G18*1%</f>
        <v>31.8</v>
      </c>
    </row>
    <row r="19" spans="1:9" s="20" customFormat="1" ht="165.75" x14ac:dyDescent="0.25">
      <c r="A19" s="64" t="s">
        <v>268</v>
      </c>
      <c r="B19" s="34" t="s">
        <v>281</v>
      </c>
      <c r="C19" s="56" t="s">
        <v>457</v>
      </c>
      <c r="D19" s="8" t="s">
        <v>1</v>
      </c>
      <c r="E19" s="8">
        <v>600</v>
      </c>
      <c r="F19" s="37">
        <v>4.5999999999999996</v>
      </c>
      <c r="G19" s="38">
        <f t="shared" si="2"/>
        <v>2760</v>
      </c>
      <c r="H19" s="39">
        <f t="shared" si="3"/>
        <v>27.6</v>
      </c>
    </row>
    <row r="20" spans="1:9" s="20" customFormat="1" ht="89.25" x14ac:dyDescent="0.25">
      <c r="A20" s="64" t="s">
        <v>269</v>
      </c>
      <c r="B20" s="32" t="s">
        <v>282</v>
      </c>
      <c r="C20" s="56" t="s">
        <v>458</v>
      </c>
      <c r="D20" s="8" t="s">
        <v>1</v>
      </c>
      <c r="E20" s="8">
        <v>600</v>
      </c>
      <c r="F20" s="37">
        <v>4</v>
      </c>
      <c r="G20" s="38">
        <f t="shared" si="2"/>
        <v>2400</v>
      </c>
      <c r="H20" s="39">
        <f t="shared" si="3"/>
        <v>24</v>
      </c>
    </row>
    <row r="21" spans="1:9" s="20" customFormat="1" ht="114.75" x14ac:dyDescent="0.25">
      <c r="A21" s="64">
        <v>1.1599999999999999</v>
      </c>
      <c r="B21" s="32" t="s">
        <v>58</v>
      </c>
      <c r="C21" s="56" t="s">
        <v>459</v>
      </c>
      <c r="D21" s="8" t="s">
        <v>1</v>
      </c>
      <c r="E21" s="8">
        <v>900</v>
      </c>
      <c r="F21" s="37">
        <v>11</v>
      </c>
      <c r="G21" s="38">
        <f t="shared" si="2"/>
        <v>9900</v>
      </c>
      <c r="H21" s="39">
        <f t="shared" si="3"/>
        <v>99</v>
      </c>
    </row>
    <row r="22" spans="1:9" s="6" customFormat="1" x14ac:dyDescent="0.2">
      <c r="A22" s="10"/>
      <c r="B22" s="28"/>
      <c r="C22" s="23" t="s">
        <v>201</v>
      </c>
      <c r="D22" s="5"/>
      <c r="E22" s="40"/>
      <c r="F22" s="40"/>
      <c r="G22" s="42">
        <f>SUM(G6:G21)</f>
        <v>45349.4</v>
      </c>
      <c r="H22" s="43">
        <f>SUM(H6:H21)</f>
        <v>453.49400000000003</v>
      </c>
    </row>
    <row r="23" spans="1:9" ht="25.5" x14ac:dyDescent="0.2">
      <c r="A23" s="9">
        <v>2</v>
      </c>
      <c r="B23" s="27" t="s">
        <v>227</v>
      </c>
      <c r="C23" s="22"/>
      <c r="D23" s="3"/>
      <c r="E23" s="44"/>
      <c r="F23" s="44"/>
      <c r="G23" s="45"/>
      <c r="H23" s="45"/>
    </row>
    <row r="24" spans="1:9" x14ac:dyDescent="0.2">
      <c r="A24" s="8" t="s">
        <v>53</v>
      </c>
      <c r="B24" s="14" t="s">
        <v>65</v>
      </c>
      <c r="C24" s="65" t="s">
        <v>0</v>
      </c>
      <c r="D24" s="16" t="s">
        <v>62</v>
      </c>
      <c r="E24" s="8">
        <v>6</v>
      </c>
      <c r="F24" s="37">
        <v>21</v>
      </c>
      <c r="G24" s="38">
        <f>E24*F24</f>
        <v>126</v>
      </c>
      <c r="H24" s="39">
        <f xml:space="preserve"> G24*1%</f>
        <v>1.26</v>
      </c>
    </row>
    <row r="25" spans="1:9" ht="25.5" x14ac:dyDescent="0.2">
      <c r="A25" s="8" t="s">
        <v>54</v>
      </c>
      <c r="B25" s="14" t="s">
        <v>66</v>
      </c>
      <c r="C25" s="65" t="s">
        <v>63</v>
      </c>
      <c r="D25" s="16" t="s">
        <v>62</v>
      </c>
      <c r="E25" s="8">
        <v>3</v>
      </c>
      <c r="F25" s="37">
        <v>5</v>
      </c>
      <c r="G25" s="38">
        <f t="shared" ref="G25:G27" si="4">E25*F25</f>
        <v>15</v>
      </c>
      <c r="H25" s="39">
        <f t="shared" ref="H25:H27" si="5" xml:space="preserve"> G25*1%</f>
        <v>0.15</v>
      </c>
    </row>
    <row r="26" spans="1:9" x14ac:dyDescent="0.2">
      <c r="A26" s="8" t="s">
        <v>55</v>
      </c>
      <c r="B26" s="14" t="s">
        <v>67</v>
      </c>
      <c r="C26" s="65" t="s">
        <v>0</v>
      </c>
      <c r="D26" s="16" t="s">
        <v>62</v>
      </c>
      <c r="E26" s="8">
        <v>3</v>
      </c>
      <c r="F26" s="37">
        <v>30</v>
      </c>
      <c r="G26" s="38">
        <f t="shared" si="4"/>
        <v>90</v>
      </c>
      <c r="H26" s="39">
        <f t="shared" si="5"/>
        <v>0.9</v>
      </c>
    </row>
    <row r="27" spans="1:9" x14ac:dyDescent="0.2">
      <c r="A27" s="8" t="s">
        <v>56</v>
      </c>
      <c r="B27" s="14" t="s">
        <v>68</v>
      </c>
      <c r="C27" s="57" t="s">
        <v>64</v>
      </c>
      <c r="D27" s="16" t="s">
        <v>62</v>
      </c>
      <c r="E27" s="8">
        <v>3</v>
      </c>
      <c r="F27" s="37">
        <v>25</v>
      </c>
      <c r="G27" s="38">
        <f t="shared" si="4"/>
        <v>75</v>
      </c>
      <c r="H27" s="39">
        <f t="shared" si="5"/>
        <v>0.75</v>
      </c>
      <c r="I27" s="7"/>
    </row>
    <row r="28" spans="1:9" x14ac:dyDescent="0.2">
      <c r="A28" s="8"/>
      <c r="B28" s="14"/>
      <c r="C28" s="23" t="s">
        <v>202</v>
      </c>
      <c r="D28" s="4"/>
      <c r="E28" s="46"/>
      <c r="F28" s="46"/>
      <c r="G28" s="42">
        <f>SUM(G24:G27)</f>
        <v>306</v>
      </c>
      <c r="H28" s="43">
        <f>SUM(H24:H27)</f>
        <v>3.06</v>
      </c>
      <c r="I28" s="7"/>
    </row>
    <row r="29" spans="1:9" x14ac:dyDescent="0.2">
      <c r="A29" s="9">
        <v>3</v>
      </c>
      <c r="B29" s="27" t="s">
        <v>430</v>
      </c>
      <c r="C29" s="22"/>
      <c r="D29" s="3"/>
      <c r="E29" s="44"/>
      <c r="F29" s="44"/>
      <c r="G29" s="44"/>
      <c r="H29" s="44"/>
    </row>
    <row r="30" spans="1:9" x14ac:dyDescent="0.2">
      <c r="A30" s="8" t="s">
        <v>59</v>
      </c>
      <c r="B30" s="14" t="s">
        <v>173</v>
      </c>
      <c r="C30" s="65" t="s">
        <v>174</v>
      </c>
      <c r="D30" s="16" t="s">
        <v>62</v>
      </c>
      <c r="E30" s="8">
        <v>1</v>
      </c>
      <c r="F30" s="37">
        <v>100</v>
      </c>
      <c r="G30" s="38">
        <f>E30*F30</f>
        <v>100</v>
      </c>
      <c r="H30" s="39">
        <f xml:space="preserve"> G30*1%</f>
        <v>1</v>
      </c>
    </row>
    <row r="31" spans="1:9" x14ac:dyDescent="0.2">
      <c r="A31" s="8" t="s">
        <v>60</v>
      </c>
      <c r="B31" s="14" t="s">
        <v>69</v>
      </c>
      <c r="C31" s="57" t="s">
        <v>175</v>
      </c>
      <c r="D31" s="16" t="s">
        <v>176</v>
      </c>
      <c r="E31" s="8">
        <v>1</v>
      </c>
      <c r="F31" s="37">
        <v>180</v>
      </c>
      <c r="G31" s="38">
        <f t="shared" ref="G31:G32" si="6">E31*F31</f>
        <v>180</v>
      </c>
      <c r="H31" s="39">
        <f t="shared" ref="H31:H32" si="7" xml:space="preserve"> G31*1%</f>
        <v>1.8</v>
      </c>
    </row>
    <row r="32" spans="1:9" ht="25.5" x14ac:dyDescent="0.2">
      <c r="A32" s="8" t="s">
        <v>61</v>
      </c>
      <c r="B32" s="14" t="s">
        <v>177</v>
      </c>
      <c r="C32" s="57" t="s">
        <v>178</v>
      </c>
      <c r="D32" s="16" t="s">
        <v>176</v>
      </c>
      <c r="E32" s="8">
        <v>2</v>
      </c>
      <c r="F32" s="37">
        <v>320</v>
      </c>
      <c r="G32" s="38">
        <f t="shared" si="6"/>
        <v>640</v>
      </c>
      <c r="H32" s="39">
        <f t="shared" si="7"/>
        <v>6.4</v>
      </c>
    </row>
    <row r="33" spans="1:8" x14ac:dyDescent="0.2">
      <c r="A33" s="8"/>
      <c r="B33" s="14"/>
      <c r="C33" s="23" t="s">
        <v>203</v>
      </c>
      <c r="D33" s="4"/>
      <c r="E33" s="46"/>
      <c r="F33" s="46"/>
      <c r="G33" s="42">
        <f>SUM(G30:G32)</f>
        <v>920</v>
      </c>
      <c r="H33" s="43">
        <f>SUM(H30:H32)</f>
        <v>9.1999999999999993</v>
      </c>
    </row>
    <row r="34" spans="1:8" x14ac:dyDescent="0.2">
      <c r="A34" s="9">
        <v>4</v>
      </c>
      <c r="B34" s="27" t="s">
        <v>327</v>
      </c>
      <c r="C34" s="22"/>
      <c r="D34" s="3"/>
      <c r="E34" s="44"/>
      <c r="F34" s="44"/>
      <c r="G34" s="44"/>
      <c r="H34" s="44"/>
    </row>
    <row r="35" spans="1:8" s="19" customFormat="1" ht="89.25" x14ac:dyDescent="0.25">
      <c r="A35" s="8" t="s">
        <v>205</v>
      </c>
      <c r="B35" s="32" t="s">
        <v>70</v>
      </c>
      <c r="C35" s="56" t="s">
        <v>460</v>
      </c>
      <c r="D35" s="16" t="s">
        <v>72</v>
      </c>
      <c r="E35" s="8">
        <v>1</v>
      </c>
      <c r="F35" s="37">
        <v>410</v>
      </c>
      <c r="G35" s="38">
        <f>E35*F35</f>
        <v>410</v>
      </c>
      <c r="H35" s="39">
        <f xml:space="preserve"> G35*1%</f>
        <v>4.0999999999999996</v>
      </c>
    </row>
    <row r="36" spans="1:8" s="19" customFormat="1" ht="38.25" x14ac:dyDescent="0.25">
      <c r="A36" s="8" t="s">
        <v>206</v>
      </c>
      <c r="B36" s="32" t="s">
        <v>258</v>
      </c>
      <c r="C36" s="56" t="s">
        <v>461</v>
      </c>
      <c r="D36" s="16" t="s">
        <v>248</v>
      </c>
      <c r="E36" s="8">
        <v>1</v>
      </c>
      <c r="F36" s="37">
        <v>80</v>
      </c>
      <c r="G36" s="38">
        <f t="shared" ref="G36:G38" si="8">E36*F36</f>
        <v>80</v>
      </c>
      <c r="H36" s="39">
        <f t="shared" ref="H36:H38" si="9" xml:space="preserve"> G36*1%</f>
        <v>0.8</v>
      </c>
    </row>
    <row r="37" spans="1:8" s="19" customFormat="1" ht="76.5" x14ac:dyDescent="0.25">
      <c r="A37" s="8" t="s">
        <v>207</v>
      </c>
      <c r="B37" s="32" t="s">
        <v>259</v>
      </c>
      <c r="C37" s="56" t="s">
        <v>264</v>
      </c>
      <c r="D37" s="16" t="s">
        <v>71</v>
      </c>
      <c r="E37" s="8">
        <v>2</v>
      </c>
      <c r="F37" s="37">
        <v>160</v>
      </c>
      <c r="G37" s="38">
        <f t="shared" si="8"/>
        <v>320</v>
      </c>
      <c r="H37" s="39">
        <f t="shared" si="9"/>
        <v>3.2</v>
      </c>
    </row>
    <row r="38" spans="1:8" s="19" customFormat="1" ht="114.75" x14ac:dyDescent="0.25">
      <c r="A38" s="8" t="s">
        <v>334</v>
      </c>
      <c r="B38" s="32" t="s">
        <v>2</v>
      </c>
      <c r="C38" s="57" t="s">
        <v>462</v>
      </c>
      <c r="D38" s="16" t="s">
        <v>102</v>
      </c>
      <c r="E38" s="8">
        <v>2</v>
      </c>
      <c r="F38" s="37">
        <v>88</v>
      </c>
      <c r="G38" s="38">
        <f t="shared" si="8"/>
        <v>176</v>
      </c>
      <c r="H38" s="39">
        <f t="shared" si="9"/>
        <v>1.76</v>
      </c>
    </row>
    <row r="39" spans="1:8" ht="165.75" x14ac:dyDescent="0.2">
      <c r="A39" s="8" t="s">
        <v>335</v>
      </c>
      <c r="B39" s="32" t="s">
        <v>283</v>
      </c>
      <c r="C39" s="57" t="s">
        <v>463</v>
      </c>
      <c r="D39" s="16" t="s">
        <v>72</v>
      </c>
      <c r="E39" s="8">
        <v>4</v>
      </c>
      <c r="F39" s="37">
        <v>274</v>
      </c>
      <c r="G39" s="38">
        <f>E39*F39</f>
        <v>1096</v>
      </c>
      <c r="H39" s="39">
        <f xml:space="preserve"> G39*1%</f>
        <v>10.96</v>
      </c>
    </row>
    <row r="40" spans="1:8" ht="344.25" x14ac:dyDescent="0.2">
      <c r="A40" s="8" t="s">
        <v>336</v>
      </c>
      <c r="B40" s="32" t="s">
        <v>284</v>
      </c>
      <c r="C40" s="56" t="s">
        <v>464</v>
      </c>
      <c r="D40" s="16" t="s">
        <v>72</v>
      </c>
      <c r="E40" s="8">
        <v>5</v>
      </c>
      <c r="F40" s="37">
        <v>465</v>
      </c>
      <c r="G40" s="38">
        <f t="shared" ref="G40:G42" si="10">E40*F40</f>
        <v>2325</v>
      </c>
      <c r="H40" s="39">
        <f t="shared" ref="H40:H42" si="11" xml:space="preserve"> G40*1%</f>
        <v>23.25</v>
      </c>
    </row>
    <row r="41" spans="1:8" ht="216.75" x14ac:dyDescent="0.2">
      <c r="A41" s="8" t="s">
        <v>337</v>
      </c>
      <c r="B41" s="32" t="s">
        <v>285</v>
      </c>
      <c r="C41" s="57" t="s">
        <v>465</v>
      </c>
      <c r="D41" s="16" t="s">
        <v>72</v>
      </c>
      <c r="E41" s="8">
        <v>2</v>
      </c>
      <c r="F41" s="37">
        <v>495</v>
      </c>
      <c r="G41" s="38">
        <f t="shared" si="10"/>
        <v>990</v>
      </c>
      <c r="H41" s="39">
        <f t="shared" si="11"/>
        <v>9.9</v>
      </c>
    </row>
    <row r="42" spans="1:8" ht="306" x14ac:dyDescent="0.2">
      <c r="A42" s="8" t="s">
        <v>338</v>
      </c>
      <c r="B42" s="33" t="s">
        <v>435</v>
      </c>
      <c r="C42" s="66" t="s">
        <v>466</v>
      </c>
      <c r="D42" s="16" t="s">
        <v>72</v>
      </c>
      <c r="E42" s="8">
        <v>1</v>
      </c>
      <c r="F42" s="37">
        <v>1000</v>
      </c>
      <c r="G42" s="60">
        <f t="shared" si="10"/>
        <v>1000</v>
      </c>
      <c r="H42" s="39">
        <f t="shared" si="11"/>
        <v>10</v>
      </c>
    </row>
    <row r="43" spans="1:8" s="19" customFormat="1" ht="51" x14ac:dyDescent="0.25">
      <c r="A43" s="8" t="s">
        <v>339</v>
      </c>
      <c r="B43" s="32" t="s">
        <v>260</v>
      </c>
      <c r="C43" s="56" t="s">
        <v>467</v>
      </c>
      <c r="D43" s="18" t="s">
        <v>77</v>
      </c>
      <c r="E43" s="8">
        <v>2</v>
      </c>
      <c r="F43" s="37">
        <v>500</v>
      </c>
      <c r="G43" s="38">
        <f>E43*F43</f>
        <v>1000</v>
      </c>
      <c r="H43" s="39">
        <f xml:space="preserve"> G43*1%</f>
        <v>10</v>
      </c>
    </row>
    <row r="44" spans="1:8" s="19" customFormat="1" ht="51" x14ac:dyDescent="0.25">
      <c r="A44" s="8" t="s">
        <v>340</v>
      </c>
      <c r="B44" s="32" t="s">
        <v>261</v>
      </c>
      <c r="C44" s="56" t="s">
        <v>467</v>
      </c>
      <c r="D44" s="16" t="s">
        <v>77</v>
      </c>
      <c r="E44" s="8">
        <v>2</v>
      </c>
      <c r="F44" s="37">
        <v>500</v>
      </c>
      <c r="G44" s="38">
        <f t="shared" ref="G44:G46" si="12">E44*F44</f>
        <v>1000</v>
      </c>
      <c r="H44" s="39">
        <f t="shared" ref="H44:H46" si="13" xml:space="preserve"> G44*1%</f>
        <v>10</v>
      </c>
    </row>
    <row r="45" spans="1:8" s="19" customFormat="1" ht="51" x14ac:dyDescent="0.25">
      <c r="A45" s="8" t="s">
        <v>433</v>
      </c>
      <c r="B45" s="32" t="s">
        <v>262</v>
      </c>
      <c r="C45" s="56" t="s">
        <v>467</v>
      </c>
      <c r="D45" s="16" t="s">
        <v>77</v>
      </c>
      <c r="E45" s="8">
        <v>2</v>
      </c>
      <c r="F45" s="37">
        <v>500</v>
      </c>
      <c r="G45" s="38">
        <f t="shared" si="12"/>
        <v>1000</v>
      </c>
      <c r="H45" s="39">
        <f t="shared" si="13"/>
        <v>10</v>
      </c>
    </row>
    <row r="46" spans="1:8" s="19" customFormat="1" ht="51" x14ac:dyDescent="0.25">
      <c r="A46" s="8" t="s">
        <v>434</v>
      </c>
      <c r="B46" s="32" t="s">
        <v>263</v>
      </c>
      <c r="C46" s="56" t="s">
        <v>467</v>
      </c>
      <c r="D46" s="16" t="s">
        <v>77</v>
      </c>
      <c r="E46" s="8">
        <v>2</v>
      </c>
      <c r="F46" s="37">
        <v>500</v>
      </c>
      <c r="G46" s="38">
        <f t="shared" si="12"/>
        <v>1000</v>
      </c>
      <c r="H46" s="39">
        <f t="shared" si="13"/>
        <v>10</v>
      </c>
    </row>
    <row r="47" spans="1:8" x14ac:dyDescent="0.2">
      <c r="A47" s="8"/>
      <c r="B47" s="14"/>
      <c r="C47" s="23" t="s">
        <v>204</v>
      </c>
      <c r="D47" s="4"/>
      <c r="E47" s="46"/>
      <c r="F47" s="46"/>
      <c r="G47" s="42">
        <f>SUM(G35:G46)</f>
        <v>10397</v>
      </c>
      <c r="H47" s="43">
        <f>SUM(H35:H46)</f>
        <v>103.97</v>
      </c>
    </row>
    <row r="48" spans="1:8" x14ac:dyDescent="0.2">
      <c r="A48" s="9">
        <v>5</v>
      </c>
      <c r="B48" s="27" t="s">
        <v>78</v>
      </c>
      <c r="C48" s="22"/>
      <c r="D48" s="3"/>
      <c r="E48" s="44"/>
      <c r="F48" s="44"/>
      <c r="G48" s="44"/>
      <c r="H48" s="44"/>
    </row>
    <row r="49" spans="1:8" ht="38.25" x14ac:dyDescent="0.2">
      <c r="A49" s="8" t="s">
        <v>73</v>
      </c>
      <c r="B49" s="14" t="s">
        <v>468</v>
      </c>
      <c r="C49" s="56" t="s">
        <v>79</v>
      </c>
      <c r="D49" s="16" t="s">
        <v>81</v>
      </c>
      <c r="E49" s="8">
        <v>2</v>
      </c>
      <c r="F49" s="37">
        <v>300</v>
      </c>
      <c r="G49" s="38">
        <f>E49*F49</f>
        <v>600</v>
      </c>
      <c r="H49" s="39">
        <f xml:space="preserve"> G49*1%</f>
        <v>6</v>
      </c>
    </row>
    <row r="50" spans="1:8" x14ac:dyDescent="0.2">
      <c r="A50" s="8"/>
      <c r="B50" s="14"/>
      <c r="C50" s="23" t="s">
        <v>208</v>
      </c>
      <c r="D50" s="4"/>
      <c r="E50" s="46"/>
      <c r="F50" s="46"/>
      <c r="G50" s="42">
        <f>SUM(G49)</f>
        <v>600</v>
      </c>
      <c r="H50" s="43">
        <f xml:space="preserve"> G50*1%</f>
        <v>6</v>
      </c>
    </row>
    <row r="51" spans="1:8" ht="25.5" x14ac:dyDescent="0.2">
      <c r="A51" s="9">
        <v>6</v>
      </c>
      <c r="B51" s="27" t="s">
        <v>82</v>
      </c>
      <c r="C51" s="22"/>
      <c r="D51" s="3"/>
      <c r="E51" s="44"/>
      <c r="F51" s="44"/>
      <c r="G51" s="44"/>
      <c r="H51" s="44"/>
    </row>
    <row r="52" spans="1:8" ht="25.5" x14ac:dyDescent="0.2">
      <c r="A52" s="8" t="s">
        <v>74</v>
      </c>
      <c r="B52" s="14" t="s">
        <v>83</v>
      </c>
      <c r="C52" s="56" t="s">
        <v>89</v>
      </c>
      <c r="D52" s="16" t="s">
        <v>72</v>
      </c>
      <c r="E52" s="8">
        <v>2</v>
      </c>
      <c r="F52" s="37">
        <v>75</v>
      </c>
      <c r="G52" s="38">
        <f>E52*F52</f>
        <v>150</v>
      </c>
      <c r="H52" s="39">
        <f xml:space="preserve"> G52*1%</f>
        <v>1.5</v>
      </c>
    </row>
    <row r="53" spans="1:8" x14ac:dyDescent="0.2">
      <c r="A53" s="8" t="s">
        <v>75</v>
      </c>
      <c r="B53" s="14" t="s">
        <v>84</v>
      </c>
      <c r="C53" s="56" t="s">
        <v>88</v>
      </c>
      <c r="D53" s="16" t="s">
        <v>72</v>
      </c>
      <c r="E53" s="8">
        <v>2</v>
      </c>
      <c r="F53" s="37">
        <v>75</v>
      </c>
      <c r="G53" s="38">
        <f t="shared" ref="G53:G55" si="14">E53*F53</f>
        <v>150</v>
      </c>
      <c r="H53" s="39">
        <f t="shared" ref="H53:H56" si="15" xml:space="preserve"> G53*1%</f>
        <v>1.5</v>
      </c>
    </row>
    <row r="54" spans="1:8" x14ac:dyDescent="0.2">
      <c r="A54" s="8" t="s">
        <v>76</v>
      </c>
      <c r="B54" s="14" t="s">
        <v>85</v>
      </c>
      <c r="C54" s="56" t="s">
        <v>88</v>
      </c>
      <c r="D54" s="16" t="s">
        <v>72</v>
      </c>
      <c r="E54" s="8">
        <v>2</v>
      </c>
      <c r="F54" s="37">
        <v>75</v>
      </c>
      <c r="G54" s="38">
        <f t="shared" si="14"/>
        <v>150</v>
      </c>
      <c r="H54" s="39">
        <f t="shared" si="15"/>
        <v>1.5</v>
      </c>
    </row>
    <row r="55" spans="1:8" x14ac:dyDescent="0.2">
      <c r="A55" s="8" t="s">
        <v>341</v>
      </c>
      <c r="B55" s="14" t="s">
        <v>86</v>
      </c>
      <c r="C55" s="56" t="s">
        <v>87</v>
      </c>
      <c r="D55" s="16" t="s">
        <v>72</v>
      </c>
      <c r="E55" s="8">
        <v>1</v>
      </c>
      <c r="F55" s="37">
        <v>255</v>
      </c>
      <c r="G55" s="38">
        <f t="shared" si="14"/>
        <v>255</v>
      </c>
      <c r="H55" s="39">
        <f t="shared" si="15"/>
        <v>2.5500000000000003</v>
      </c>
    </row>
    <row r="56" spans="1:8" x14ac:dyDescent="0.2">
      <c r="A56" s="8"/>
      <c r="B56" s="14"/>
      <c r="C56" s="23" t="s">
        <v>209</v>
      </c>
      <c r="D56" s="4"/>
      <c r="E56" s="46"/>
      <c r="F56" s="46"/>
      <c r="G56" s="42">
        <f>SUM(G52:G55)</f>
        <v>705</v>
      </c>
      <c r="H56" s="43">
        <f t="shared" si="15"/>
        <v>7.05</v>
      </c>
    </row>
    <row r="57" spans="1:8" ht="25.5" x14ac:dyDescent="0.2">
      <c r="A57" s="9">
        <v>7</v>
      </c>
      <c r="B57" s="27" t="s">
        <v>91</v>
      </c>
      <c r="C57" s="22"/>
      <c r="D57" s="3"/>
      <c r="E57" s="44"/>
      <c r="F57" s="44"/>
      <c r="G57" s="44"/>
      <c r="H57" s="44"/>
    </row>
    <row r="58" spans="1:8" s="19" customFormat="1" x14ac:dyDescent="0.25">
      <c r="A58" s="8" t="s">
        <v>80</v>
      </c>
      <c r="B58" s="32" t="s">
        <v>286</v>
      </c>
      <c r="C58" s="78" t="s">
        <v>328</v>
      </c>
      <c r="D58" s="16" t="s">
        <v>96</v>
      </c>
      <c r="E58" s="8">
        <v>6</v>
      </c>
      <c r="F58" s="37">
        <v>8.9209999999999994</v>
      </c>
      <c r="G58" s="38">
        <f>E58*F58</f>
        <v>53.525999999999996</v>
      </c>
      <c r="H58" s="39">
        <f xml:space="preserve"> G58*1%</f>
        <v>0.53525999999999996</v>
      </c>
    </row>
    <row r="59" spans="1:8" s="19" customFormat="1" ht="25.5" x14ac:dyDescent="0.25">
      <c r="A59" s="8" t="s">
        <v>210</v>
      </c>
      <c r="B59" s="32" t="s">
        <v>287</v>
      </c>
      <c r="C59" s="79"/>
      <c r="D59" s="16" t="s">
        <v>96</v>
      </c>
      <c r="E59" s="8">
        <v>6</v>
      </c>
      <c r="F59" s="37">
        <v>8.7119999999999997</v>
      </c>
      <c r="G59" s="38">
        <f t="shared" ref="G59:G94" si="16">E59*F59</f>
        <v>52.271999999999998</v>
      </c>
      <c r="H59" s="39">
        <f t="shared" ref="H59:H93" si="17" xml:space="preserve"> G59*1%</f>
        <v>0.52271999999999996</v>
      </c>
    </row>
    <row r="60" spans="1:8" s="19" customFormat="1" x14ac:dyDescent="0.25">
      <c r="A60" s="8" t="s">
        <v>211</v>
      </c>
      <c r="B60" s="32" t="s">
        <v>288</v>
      </c>
      <c r="C60" s="79"/>
      <c r="D60" s="16" t="s">
        <v>96</v>
      </c>
      <c r="E60" s="8">
        <v>6</v>
      </c>
      <c r="F60" s="37">
        <v>8.7119999999999997</v>
      </c>
      <c r="G60" s="38">
        <f t="shared" si="16"/>
        <v>52.271999999999998</v>
      </c>
      <c r="H60" s="39">
        <f t="shared" si="17"/>
        <v>0.52271999999999996</v>
      </c>
    </row>
    <row r="61" spans="1:8" s="19" customFormat="1" ht="25.5" x14ac:dyDescent="0.25">
      <c r="A61" s="8" t="s">
        <v>212</v>
      </c>
      <c r="B61" s="32" t="s">
        <v>289</v>
      </c>
      <c r="C61" s="79"/>
      <c r="D61" s="16" t="s">
        <v>96</v>
      </c>
      <c r="E61" s="8">
        <v>6</v>
      </c>
      <c r="F61" s="37">
        <v>8.7119999999999997</v>
      </c>
      <c r="G61" s="38">
        <f t="shared" si="16"/>
        <v>52.271999999999998</v>
      </c>
      <c r="H61" s="39">
        <f t="shared" si="17"/>
        <v>0.52271999999999996</v>
      </c>
    </row>
    <row r="62" spans="1:8" s="19" customFormat="1" x14ac:dyDescent="0.25">
      <c r="A62" s="8" t="s">
        <v>342</v>
      </c>
      <c r="B62" s="32" t="s">
        <v>290</v>
      </c>
      <c r="C62" s="79"/>
      <c r="D62" s="16" t="s">
        <v>96</v>
      </c>
      <c r="E62" s="8">
        <v>6</v>
      </c>
      <c r="F62" s="37">
        <v>9.4489999999999998</v>
      </c>
      <c r="G62" s="38">
        <f t="shared" si="16"/>
        <v>56.694000000000003</v>
      </c>
      <c r="H62" s="39">
        <f t="shared" si="17"/>
        <v>0.56694</v>
      </c>
    </row>
    <row r="63" spans="1:8" s="19" customFormat="1" x14ac:dyDescent="0.25">
      <c r="A63" s="8" t="s">
        <v>343</v>
      </c>
      <c r="B63" s="32" t="s">
        <v>291</v>
      </c>
      <c r="C63" s="79"/>
      <c r="D63" s="16" t="s">
        <v>96</v>
      </c>
      <c r="E63" s="8">
        <v>6</v>
      </c>
      <c r="F63" s="37">
        <v>8.9209999999999994</v>
      </c>
      <c r="G63" s="38">
        <f t="shared" si="16"/>
        <v>53.525999999999996</v>
      </c>
      <c r="H63" s="39">
        <f t="shared" si="17"/>
        <v>0.53525999999999996</v>
      </c>
    </row>
    <row r="64" spans="1:8" s="19" customFormat="1" x14ac:dyDescent="0.25">
      <c r="A64" s="8" t="s">
        <v>344</v>
      </c>
      <c r="B64" s="32" t="s">
        <v>292</v>
      </c>
      <c r="C64" s="79"/>
      <c r="D64" s="16" t="s">
        <v>96</v>
      </c>
      <c r="E64" s="8">
        <v>6</v>
      </c>
      <c r="F64" s="37">
        <v>12.595000000000001</v>
      </c>
      <c r="G64" s="38">
        <f t="shared" si="16"/>
        <v>75.570000000000007</v>
      </c>
      <c r="H64" s="39">
        <f t="shared" si="17"/>
        <v>0.75570000000000004</v>
      </c>
    </row>
    <row r="65" spans="1:8" s="19" customFormat="1" x14ac:dyDescent="0.25">
      <c r="A65" s="8" t="s">
        <v>345</v>
      </c>
      <c r="B65" s="32" t="s">
        <v>293</v>
      </c>
      <c r="C65" s="79"/>
      <c r="D65" s="16" t="s">
        <v>96</v>
      </c>
      <c r="E65" s="8">
        <v>6</v>
      </c>
      <c r="F65" s="37">
        <v>9.4489999999999998</v>
      </c>
      <c r="G65" s="38">
        <f t="shared" si="16"/>
        <v>56.694000000000003</v>
      </c>
      <c r="H65" s="39">
        <f t="shared" si="17"/>
        <v>0.56694</v>
      </c>
    </row>
    <row r="66" spans="1:8" s="19" customFormat="1" x14ac:dyDescent="0.25">
      <c r="A66" s="8" t="s">
        <v>346</v>
      </c>
      <c r="B66" s="32" t="s">
        <v>294</v>
      </c>
      <c r="C66" s="79"/>
      <c r="D66" s="16" t="s">
        <v>96</v>
      </c>
      <c r="E66" s="8">
        <v>6</v>
      </c>
      <c r="F66" s="37">
        <v>23.088999999999999</v>
      </c>
      <c r="G66" s="38">
        <f t="shared" si="16"/>
        <v>138.53399999999999</v>
      </c>
      <c r="H66" s="39">
        <f t="shared" si="17"/>
        <v>1.38534</v>
      </c>
    </row>
    <row r="67" spans="1:8" s="19" customFormat="1" x14ac:dyDescent="0.25">
      <c r="A67" s="8" t="s">
        <v>347</v>
      </c>
      <c r="B67" s="32" t="s">
        <v>295</v>
      </c>
      <c r="C67" s="79"/>
      <c r="D67" s="16" t="s">
        <v>96</v>
      </c>
      <c r="E67" s="8">
        <v>6</v>
      </c>
      <c r="F67" s="37">
        <v>8.7119999999999997</v>
      </c>
      <c r="G67" s="38">
        <f t="shared" si="16"/>
        <v>52.271999999999998</v>
      </c>
      <c r="H67" s="39">
        <f t="shared" si="17"/>
        <v>0.52271999999999996</v>
      </c>
    </row>
    <row r="68" spans="1:8" s="19" customFormat="1" x14ac:dyDescent="0.25">
      <c r="A68" s="8" t="s">
        <v>348</v>
      </c>
      <c r="B68" s="32" t="s">
        <v>296</v>
      </c>
      <c r="C68" s="79"/>
      <c r="D68" s="16" t="s">
        <v>96</v>
      </c>
      <c r="E68" s="8">
        <v>6</v>
      </c>
      <c r="F68" s="37">
        <v>10.494</v>
      </c>
      <c r="G68" s="38">
        <f t="shared" si="16"/>
        <v>62.963999999999999</v>
      </c>
      <c r="H68" s="39">
        <f t="shared" si="17"/>
        <v>0.62963999999999998</v>
      </c>
    </row>
    <row r="69" spans="1:8" s="19" customFormat="1" x14ac:dyDescent="0.25">
      <c r="A69" s="8" t="s">
        <v>349</v>
      </c>
      <c r="B69" s="32" t="s">
        <v>297</v>
      </c>
      <c r="C69" s="79"/>
      <c r="D69" s="16" t="s">
        <v>96</v>
      </c>
      <c r="E69" s="8">
        <v>6</v>
      </c>
      <c r="F69" s="37">
        <v>8.7119999999999997</v>
      </c>
      <c r="G69" s="38">
        <f t="shared" si="16"/>
        <v>52.271999999999998</v>
      </c>
      <c r="H69" s="39">
        <f t="shared" si="17"/>
        <v>0.52271999999999996</v>
      </c>
    </row>
    <row r="70" spans="1:8" s="19" customFormat="1" x14ac:dyDescent="0.25">
      <c r="A70" s="8" t="s">
        <v>350</v>
      </c>
      <c r="B70" s="32" t="s">
        <v>298</v>
      </c>
      <c r="C70" s="79"/>
      <c r="D70" s="16" t="s">
        <v>96</v>
      </c>
      <c r="E70" s="8">
        <v>6</v>
      </c>
      <c r="F70" s="37">
        <v>8.7119999999999997</v>
      </c>
      <c r="G70" s="38">
        <f t="shared" si="16"/>
        <v>52.271999999999998</v>
      </c>
      <c r="H70" s="39">
        <f t="shared" si="17"/>
        <v>0.52271999999999996</v>
      </c>
    </row>
    <row r="71" spans="1:8" s="19" customFormat="1" x14ac:dyDescent="0.25">
      <c r="A71" s="8" t="s">
        <v>351</v>
      </c>
      <c r="B71" s="32" t="s">
        <v>299</v>
      </c>
      <c r="C71" s="79"/>
      <c r="D71" s="16" t="s">
        <v>96</v>
      </c>
      <c r="E71" s="8">
        <v>6</v>
      </c>
      <c r="F71" s="37">
        <v>14.696</v>
      </c>
      <c r="G71" s="38">
        <f t="shared" si="16"/>
        <v>88.176000000000002</v>
      </c>
      <c r="H71" s="39">
        <f t="shared" si="17"/>
        <v>0.88175999999999999</v>
      </c>
    </row>
    <row r="72" spans="1:8" s="19" customFormat="1" x14ac:dyDescent="0.25">
      <c r="A72" s="8" t="s">
        <v>352</v>
      </c>
      <c r="B72" s="32" t="s">
        <v>300</v>
      </c>
      <c r="C72" s="79"/>
      <c r="D72" s="16" t="s">
        <v>96</v>
      </c>
      <c r="E72" s="8">
        <v>6</v>
      </c>
      <c r="F72" s="37">
        <v>8.7119999999999997</v>
      </c>
      <c r="G72" s="38">
        <f t="shared" si="16"/>
        <v>52.271999999999998</v>
      </c>
      <c r="H72" s="39">
        <f t="shared" si="17"/>
        <v>0.52271999999999996</v>
      </c>
    </row>
    <row r="73" spans="1:8" s="19" customFormat="1" x14ac:dyDescent="0.25">
      <c r="A73" s="8" t="s">
        <v>353</v>
      </c>
      <c r="B73" s="32" t="s">
        <v>301</v>
      </c>
      <c r="C73" s="79"/>
      <c r="D73" s="16" t="s">
        <v>96</v>
      </c>
      <c r="E73" s="8">
        <v>6</v>
      </c>
      <c r="F73" s="37">
        <v>17.841999999999999</v>
      </c>
      <c r="G73" s="38">
        <f t="shared" si="16"/>
        <v>107.05199999999999</v>
      </c>
      <c r="H73" s="39">
        <f t="shared" si="17"/>
        <v>1.0705199999999999</v>
      </c>
    </row>
    <row r="74" spans="1:8" s="19" customFormat="1" x14ac:dyDescent="0.25">
      <c r="A74" s="8" t="s">
        <v>354</v>
      </c>
      <c r="B74" s="32" t="s">
        <v>302</v>
      </c>
      <c r="C74" s="79"/>
      <c r="D74" s="16" t="s">
        <v>96</v>
      </c>
      <c r="E74" s="8">
        <v>6</v>
      </c>
      <c r="F74" s="37">
        <v>8.7119999999999997</v>
      </c>
      <c r="G74" s="38">
        <f t="shared" si="16"/>
        <v>52.271999999999998</v>
      </c>
      <c r="H74" s="39">
        <f t="shared" si="17"/>
        <v>0.52271999999999996</v>
      </c>
    </row>
    <row r="75" spans="1:8" s="19" customFormat="1" x14ac:dyDescent="0.25">
      <c r="A75" s="8" t="s">
        <v>355</v>
      </c>
      <c r="B75" s="32" t="s">
        <v>303</v>
      </c>
      <c r="C75" s="79"/>
      <c r="D75" s="16" t="s">
        <v>96</v>
      </c>
      <c r="E75" s="8">
        <v>6</v>
      </c>
      <c r="F75" s="37">
        <v>8.7119999999999997</v>
      </c>
      <c r="G75" s="38">
        <f t="shared" si="16"/>
        <v>52.271999999999998</v>
      </c>
      <c r="H75" s="39">
        <f t="shared" si="17"/>
        <v>0.52271999999999996</v>
      </c>
    </row>
    <row r="76" spans="1:8" s="19" customFormat="1" x14ac:dyDescent="0.25">
      <c r="A76" s="8" t="s">
        <v>356</v>
      </c>
      <c r="B76" s="32" t="s">
        <v>304</v>
      </c>
      <c r="C76" s="79"/>
      <c r="D76" s="16" t="s">
        <v>96</v>
      </c>
      <c r="E76" s="8">
        <v>6</v>
      </c>
      <c r="F76" s="37">
        <v>9.4489999999999998</v>
      </c>
      <c r="G76" s="38">
        <f t="shared" si="16"/>
        <v>56.694000000000003</v>
      </c>
      <c r="H76" s="39">
        <f t="shared" si="17"/>
        <v>0.56694</v>
      </c>
    </row>
    <row r="77" spans="1:8" s="19" customFormat="1" x14ac:dyDescent="0.25">
      <c r="A77" s="8" t="s">
        <v>357</v>
      </c>
      <c r="B77" s="32" t="s">
        <v>305</v>
      </c>
      <c r="C77" s="79"/>
      <c r="D77" s="16" t="s">
        <v>96</v>
      </c>
      <c r="E77" s="8">
        <v>6</v>
      </c>
      <c r="F77" s="37">
        <v>8.7119999999999997</v>
      </c>
      <c r="G77" s="38">
        <f t="shared" si="16"/>
        <v>52.271999999999998</v>
      </c>
      <c r="H77" s="39">
        <f t="shared" si="17"/>
        <v>0.52271999999999996</v>
      </c>
    </row>
    <row r="78" spans="1:8" s="19" customFormat="1" x14ac:dyDescent="0.25">
      <c r="A78" s="8" t="s">
        <v>358</v>
      </c>
      <c r="B78" s="32" t="s">
        <v>306</v>
      </c>
      <c r="C78" s="79"/>
      <c r="D78" s="16" t="s">
        <v>96</v>
      </c>
      <c r="E78" s="8">
        <v>6</v>
      </c>
      <c r="F78" s="37">
        <v>12.595000000000001</v>
      </c>
      <c r="G78" s="38">
        <f t="shared" si="16"/>
        <v>75.570000000000007</v>
      </c>
      <c r="H78" s="39">
        <f t="shared" si="17"/>
        <v>0.75570000000000004</v>
      </c>
    </row>
    <row r="79" spans="1:8" s="19" customFormat="1" x14ac:dyDescent="0.25">
      <c r="A79" s="8" t="s">
        <v>359</v>
      </c>
      <c r="B79" s="32" t="s">
        <v>307</v>
      </c>
      <c r="C79" s="79"/>
      <c r="D79" s="16" t="s">
        <v>96</v>
      </c>
      <c r="E79" s="8">
        <v>6</v>
      </c>
      <c r="F79" s="37">
        <v>8.7119999999999997</v>
      </c>
      <c r="G79" s="38">
        <f t="shared" si="16"/>
        <v>52.271999999999998</v>
      </c>
      <c r="H79" s="39">
        <f t="shared" si="17"/>
        <v>0.52271999999999996</v>
      </c>
    </row>
    <row r="80" spans="1:8" s="19" customFormat="1" x14ac:dyDescent="0.25">
      <c r="A80" s="8" t="s">
        <v>360</v>
      </c>
      <c r="B80" s="32" t="s">
        <v>308</v>
      </c>
      <c r="C80" s="79"/>
      <c r="D80" s="16" t="s">
        <v>96</v>
      </c>
      <c r="E80" s="8">
        <v>6</v>
      </c>
      <c r="F80" s="37">
        <v>8.7119999999999997</v>
      </c>
      <c r="G80" s="38">
        <f t="shared" si="16"/>
        <v>52.271999999999998</v>
      </c>
      <c r="H80" s="39">
        <f t="shared" si="17"/>
        <v>0.52271999999999996</v>
      </c>
    </row>
    <row r="81" spans="1:8" s="19" customFormat="1" x14ac:dyDescent="0.25">
      <c r="A81" s="8" t="s">
        <v>361</v>
      </c>
      <c r="B81" s="32" t="s">
        <v>309</v>
      </c>
      <c r="C81" s="79"/>
      <c r="D81" s="16" t="s">
        <v>96</v>
      </c>
      <c r="E81" s="8">
        <v>6</v>
      </c>
      <c r="F81" s="37">
        <v>10.494</v>
      </c>
      <c r="G81" s="38">
        <f t="shared" si="16"/>
        <v>62.963999999999999</v>
      </c>
      <c r="H81" s="39">
        <f t="shared" si="17"/>
        <v>0.62963999999999998</v>
      </c>
    </row>
    <row r="82" spans="1:8" s="19" customFormat="1" x14ac:dyDescent="0.25">
      <c r="A82" s="8" t="s">
        <v>362</v>
      </c>
      <c r="B82" s="32" t="s">
        <v>310</v>
      </c>
      <c r="C82" s="79"/>
      <c r="D82" s="16" t="s">
        <v>96</v>
      </c>
      <c r="E82" s="8">
        <v>6</v>
      </c>
      <c r="F82" s="37">
        <v>11.539000000000001</v>
      </c>
      <c r="G82" s="38">
        <f t="shared" si="16"/>
        <v>69.234000000000009</v>
      </c>
      <c r="H82" s="39">
        <f t="shared" si="17"/>
        <v>0.69234000000000007</v>
      </c>
    </row>
    <row r="83" spans="1:8" s="19" customFormat="1" x14ac:dyDescent="0.25">
      <c r="A83" s="8" t="s">
        <v>363</v>
      </c>
      <c r="B83" s="32" t="s">
        <v>311</v>
      </c>
      <c r="C83" s="79"/>
      <c r="D83" s="16" t="s">
        <v>96</v>
      </c>
      <c r="E83" s="8">
        <v>6</v>
      </c>
      <c r="F83" s="37">
        <v>8.7119999999999997</v>
      </c>
      <c r="G83" s="38">
        <f t="shared" si="16"/>
        <v>52.271999999999998</v>
      </c>
      <c r="H83" s="39">
        <f t="shared" si="17"/>
        <v>0.52271999999999996</v>
      </c>
    </row>
    <row r="84" spans="1:8" s="19" customFormat="1" x14ac:dyDescent="0.25">
      <c r="A84" s="8" t="s">
        <v>364</v>
      </c>
      <c r="B84" s="32" t="s">
        <v>312</v>
      </c>
      <c r="C84" s="79"/>
      <c r="D84" s="16" t="s">
        <v>96</v>
      </c>
      <c r="E84" s="8">
        <v>6</v>
      </c>
      <c r="F84" s="37">
        <v>10.494</v>
      </c>
      <c r="G84" s="38">
        <f t="shared" si="16"/>
        <v>62.963999999999999</v>
      </c>
      <c r="H84" s="39">
        <f t="shared" si="17"/>
        <v>0.62963999999999998</v>
      </c>
    </row>
    <row r="85" spans="1:8" s="19" customFormat="1" x14ac:dyDescent="0.25">
      <c r="A85" s="8" t="s">
        <v>365</v>
      </c>
      <c r="B85" s="32" t="s">
        <v>313</v>
      </c>
      <c r="C85" s="79"/>
      <c r="D85" s="16" t="s">
        <v>96</v>
      </c>
      <c r="E85" s="8">
        <v>6</v>
      </c>
      <c r="F85" s="37">
        <v>8.7119999999999997</v>
      </c>
      <c r="G85" s="38">
        <f t="shared" si="16"/>
        <v>52.271999999999998</v>
      </c>
      <c r="H85" s="39">
        <f t="shared" si="17"/>
        <v>0.52271999999999996</v>
      </c>
    </row>
    <row r="86" spans="1:8" s="19" customFormat="1" x14ac:dyDescent="0.25">
      <c r="A86" s="8" t="s">
        <v>366</v>
      </c>
      <c r="B86" s="32" t="s">
        <v>314</v>
      </c>
      <c r="C86" s="79"/>
      <c r="D86" s="16" t="s">
        <v>96</v>
      </c>
      <c r="E86" s="8">
        <v>6</v>
      </c>
      <c r="F86" s="37">
        <v>8.7119999999999997</v>
      </c>
      <c r="G86" s="38">
        <f t="shared" si="16"/>
        <v>52.271999999999998</v>
      </c>
      <c r="H86" s="39">
        <f t="shared" si="17"/>
        <v>0.52271999999999996</v>
      </c>
    </row>
    <row r="87" spans="1:8" s="19" customFormat="1" ht="25.5" x14ac:dyDescent="0.25">
      <c r="A87" s="8" t="s">
        <v>367</v>
      </c>
      <c r="B87" s="32" t="s">
        <v>315</v>
      </c>
      <c r="C87" s="79"/>
      <c r="D87" s="16" t="s">
        <v>96</v>
      </c>
      <c r="E87" s="8">
        <v>6</v>
      </c>
      <c r="F87" s="37">
        <v>13.640000000000002</v>
      </c>
      <c r="G87" s="38">
        <f t="shared" si="16"/>
        <v>81.840000000000018</v>
      </c>
      <c r="H87" s="39">
        <f t="shared" si="17"/>
        <v>0.81840000000000024</v>
      </c>
    </row>
    <row r="88" spans="1:8" s="19" customFormat="1" x14ac:dyDescent="0.25">
      <c r="A88" s="8" t="s">
        <v>368</v>
      </c>
      <c r="B88" s="32" t="s">
        <v>316</v>
      </c>
      <c r="C88" s="79"/>
      <c r="D88" s="16" t="s">
        <v>96</v>
      </c>
      <c r="E88" s="8">
        <v>6</v>
      </c>
      <c r="F88" s="37">
        <v>8.7119999999999997</v>
      </c>
      <c r="G88" s="38">
        <f t="shared" si="16"/>
        <v>52.271999999999998</v>
      </c>
      <c r="H88" s="39">
        <f t="shared" si="17"/>
        <v>0.52271999999999996</v>
      </c>
    </row>
    <row r="89" spans="1:8" s="19" customFormat="1" x14ac:dyDescent="0.25">
      <c r="A89" s="8" t="s">
        <v>369</v>
      </c>
      <c r="B89" s="32" t="s">
        <v>317</v>
      </c>
      <c r="C89" s="79"/>
      <c r="D89" s="16" t="s">
        <v>96</v>
      </c>
      <c r="E89" s="8">
        <v>6</v>
      </c>
      <c r="F89" s="37">
        <v>8.7119999999999997</v>
      </c>
      <c r="G89" s="38">
        <f t="shared" si="16"/>
        <v>52.271999999999998</v>
      </c>
      <c r="H89" s="39">
        <f t="shared" si="17"/>
        <v>0.52271999999999996</v>
      </c>
    </row>
    <row r="90" spans="1:8" s="19" customFormat="1" x14ac:dyDescent="0.25">
      <c r="A90" s="8" t="s">
        <v>469</v>
      </c>
      <c r="B90" s="32" t="s">
        <v>318</v>
      </c>
      <c r="C90" s="79"/>
      <c r="D90" s="16" t="s">
        <v>96</v>
      </c>
      <c r="E90" s="8">
        <v>6</v>
      </c>
      <c r="F90" s="37">
        <v>8.7119999999999997</v>
      </c>
      <c r="G90" s="38">
        <f t="shared" si="16"/>
        <v>52.271999999999998</v>
      </c>
      <c r="H90" s="39">
        <f t="shared" si="17"/>
        <v>0.52271999999999996</v>
      </c>
    </row>
    <row r="91" spans="1:8" s="19" customFormat="1" ht="25.5" x14ac:dyDescent="0.25">
      <c r="A91" s="8" t="s">
        <v>370</v>
      </c>
      <c r="B91" s="32" t="s">
        <v>319</v>
      </c>
      <c r="C91" s="79"/>
      <c r="D91" s="16" t="s">
        <v>96</v>
      </c>
      <c r="E91" s="8">
        <v>6</v>
      </c>
      <c r="F91" s="37">
        <v>8.7119999999999997</v>
      </c>
      <c r="G91" s="38">
        <f t="shared" si="16"/>
        <v>52.271999999999998</v>
      </c>
      <c r="H91" s="39">
        <f t="shared" si="17"/>
        <v>0.52271999999999996</v>
      </c>
    </row>
    <row r="92" spans="1:8" s="19" customFormat="1" x14ac:dyDescent="0.25">
      <c r="A92" s="8" t="s">
        <v>371</v>
      </c>
      <c r="B92" s="32" t="s">
        <v>320</v>
      </c>
      <c r="C92" s="79"/>
      <c r="D92" s="16" t="s">
        <v>96</v>
      </c>
      <c r="E92" s="8">
        <v>6</v>
      </c>
      <c r="F92" s="37">
        <v>10.494</v>
      </c>
      <c r="G92" s="38">
        <f t="shared" si="16"/>
        <v>62.963999999999999</v>
      </c>
      <c r="H92" s="39">
        <f t="shared" si="17"/>
        <v>0.62963999999999998</v>
      </c>
    </row>
    <row r="93" spans="1:8" s="19" customFormat="1" x14ac:dyDescent="0.25">
      <c r="A93" s="8" t="s">
        <v>372</v>
      </c>
      <c r="B93" s="32" t="s">
        <v>321</v>
      </c>
      <c r="C93" s="79"/>
      <c r="D93" s="16" t="s">
        <v>96</v>
      </c>
      <c r="E93" s="8">
        <v>6</v>
      </c>
      <c r="F93" s="37">
        <v>10.494</v>
      </c>
      <c r="G93" s="38">
        <f t="shared" si="16"/>
        <v>62.963999999999999</v>
      </c>
      <c r="H93" s="39">
        <f t="shared" si="17"/>
        <v>0.62963999999999998</v>
      </c>
    </row>
    <row r="94" spans="1:8" s="19" customFormat="1" x14ac:dyDescent="0.25">
      <c r="A94" s="8" t="s">
        <v>373</v>
      </c>
      <c r="B94" s="32" t="s">
        <v>322</v>
      </c>
      <c r="C94" s="79"/>
      <c r="D94" s="16" t="s">
        <v>96</v>
      </c>
      <c r="E94" s="8">
        <v>6</v>
      </c>
      <c r="F94" s="37">
        <v>25.19</v>
      </c>
      <c r="G94" s="38">
        <f t="shared" si="16"/>
        <v>151.14000000000001</v>
      </c>
      <c r="H94" s="39">
        <f xml:space="preserve"> G94*1%</f>
        <v>1.5114000000000001</v>
      </c>
    </row>
    <row r="95" spans="1:8" s="19" customFormat="1" x14ac:dyDescent="0.25">
      <c r="A95" s="8" t="s">
        <v>374</v>
      </c>
      <c r="B95" s="33" t="s">
        <v>92</v>
      </c>
      <c r="C95" s="79"/>
      <c r="D95" s="16" t="s">
        <v>96</v>
      </c>
      <c r="E95" s="8">
        <v>2</v>
      </c>
      <c r="F95" s="37">
        <v>24.244</v>
      </c>
      <c r="G95" s="38">
        <f>E95*F95</f>
        <v>48.488</v>
      </c>
      <c r="H95" s="39">
        <f xml:space="preserve"> G95*1%</f>
        <v>0.48488000000000003</v>
      </c>
    </row>
    <row r="96" spans="1:8" s="19" customFormat="1" x14ac:dyDescent="0.25">
      <c r="A96" s="8" t="s">
        <v>375</v>
      </c>
      <c r="B96" s="33" t="s">
        <v>93</v>
      </c>
      <c r="C96" s="79"/>
      <c r="D96" s="16" t="s">
        <v>96</v>
      </c>
      <c r="E96" s="8">
        <v>2</v>
      </c>
      <c r="F96" s="37">
        <v>8.7119999999999997</v>
      </c>
      <c r="G96" s="38">
        <f t="shared" ref="G96:G106" si="18">E96*F96</f>
        <v>17.423999999999999</v>
      </c>
      <c r="H96" s="39">
        <f t="shared" ref="H96:H106" si="19" xml:space="preserve"> G96*1%</f>
        <v>0.17424000000000001</v>
      </c>
    </row>
    <row r="97" spans="1:8" s="19" customFormat="1" x14ac:dyDescent="0.25">
      <c r="A97" s="8" t="s">
        <v>376</v>
      </c>
      <c r="B97" s="33" t="s">
        <v>94</v>
      </c>
      <c r="C97" s="79"/>
      <c r="D97" s="16" t="s">
        <v>96</v>
      </c>
      <c r="E97" s="8">
        <v>2</v>
      </c>
      <c r="F97" s="37">
        <v>24.244</v>
      </c>
      <c r="G97" s="38">
        <f t="shared" si="18"/>
        <v>48.488</v>
      </c>
      <c r="H97" s="39">
        <f t="shared" si="19"/>
        <v>0.48488000000000003</v>
      </c>
    </row>
    <row r="98" spans="1:8" s="19" customFormat="1" x14ac:dyDescent="0.25">
      <c r="A98" s="8" t="s">
        <v>377</v>
      </c>
      <c r="B98" s="33" t="s">
        <v>323</v>
      </c>
      <c r="C98" s="79"/>
      <c r="D98" s="16" t="s">
        <v>96</v>
      </c>
      <c r="E98" s="8">
        <v>2</v>
      </c>
      <c r="F98" s="37">
        <v>8.7119999999999997</v>
      </c>
      <c r="G98" s="38">
        <f t="shared" si="18"/>
        <v>17.423999999999999</v>
      </c>
      <c r="H98" s="39">
        <f t="shared" si="19"/>
        <v>0.17424000000000001</v>
      </c>
    </row>
    <row r="99" spans="1:8" s="19" customFormat="1" x14ac:dyDescent="0.25">
      <c r="A99" s="8" t="s">
        <v>378</v>
      </c>
      <c r="B99" s="33" t="s">
        <v>324</v>
      </c>
      <c r="C99" s="79"/>
      <c r="D99" s="16" t="s">
        <v>96</v>
      </c>
      <c r="E99" s="8">
        <v>2</v>
      </c>
      <c r="F99" s="37">
        <v>8.7119999999999997</v>
      </c>
      <c r="G99" s="38">
        <f t="shared" si="18"/>
        <v>17.423999999999999</v>
      </c>
      <c r="H99" s="39">
        <f t="shared" si="19"/>
        <v>0.17424000000000001</v>
      </c>
    </row>
    <row r="100" spans="1:8" s="19" customFormat="1" x14ac:dyDescent="0.25">
      <c r="A100" s="8" t="s">
        <v>379</v>
      </c>
      <c r="B100" s="33" t="s">
        <v>95</v>
      </c>
      <c r="C100" s="79"/>
      <c r="D100" s="16" t="s">
        <v>96</v>
      </c>
      <c r="E100" s="8">
        <v>2</v>
      </c>
      <c r="F100" s="37">
        <v>24.244</v>
      </c>
      <c r="G100" s="38">
        <f t="shared" si="18"/>
        <v>48.488</v>
      </c>
      <c r="H100" s="39">
        <f t="shared" si="19"/>
        <v>0.48488000000000003</v>
      </c>
    </row>
    <row r="101" spans="1:8" s="19" customFormat="1" x14ac:dyDescent="0.25">
      <c r="A101" s="8" t="s">
        <v>380</v>
      </c>
      <c r="B101" s="33" t="s">
        <v>325</v>
      </c>
      <c r="C101" s="79"/>
      <c r="D101" s="16" t="s">
        <v>96</v>
      </c>
      <c r="E101" s="8">
        <v>2</v>
      </c>
      <c r="F101" s="37">
        <v>9.4489999999999998</v>
      </c>
      <c r="G101" s="38">
        <f t="shared" si="18"/>
        <v>18.898</v>
      </c>
      <c r="H101" s="39">
        <f t="shared" si="19"/>
        <v>0.18898000000000001</v>
      </c>
    </row>
    <row r="102" spans="1:8" s="19" customFormat="1" x14ac:dyDescent="0.25">
      <c r="A102" s="8" t="s">
        <v>381</v>
      </c>
      <c r="B102" s="33" t="s">
        <v>326</v>
      </c>
      <c r="C102" s="79"/>
      <c r="D102" s="16" t="s">
        <v>96</v>
      </c>
      <c r="E102" s="8">
        <v>2</v>
      </c>
      <c r="F102" s="37">
        <v>9.4489999999999998</v>
      </c>
      <c r="G102" s="38">
        <f t="shared" si="18"/>
        <v>18.898</v>
      </c>
      <c r="H102" s="39">
        <f t="shared" si="19"/>
        <v>0.18898000000000001</v>
      </c>
    </row>
    <row r="103" spans="1:8" s="19" customFormat="1" x14ac:dyDescent="0.25">
      <c r="A103" s="53" t="s">
        <v>440</v>
      </c>
      <c r="B103" s="33" t="s">
        <v>436</v>
      </c>
      <c r="C103" s="54"/>
      <c r="D103" s="16" t="s">
        <v>96</v>
      </c>
      <c r="E103" s="8">
        <v>2</v>
      </c>
      <c r="F103" s="61">
        <v>8.7119999999999997</v>
      </c>
      <c r="G103" s="62">
        <f t="shared" si="18"/>
        <v>17.423999999999999</v>
      </c>
      <c r="H103" s="41">
        <f t="shared" si="19"/>
        <v>0.17424000000000001</v>
      </c>
    </row>
    <row r="104" spans="1:8" s="19" customFormat="1" x14ac:dyDescent="0.25">
      <c r="A104" s="53" t="s">
        <v>441</v>
      </c>
      <c r="B104" s="33" t="s">
        <v>439</v>
      </c>
      <c r="C104" s="54"/>
      <c r="D104" s="16" t="s">
        <v>96</v>
      </c>
      <c r="E104" s="8">
        <v>2</v>
      </c>
      <c r="F104" s="61">
        <v>10.054000000000002</v>
      </c>
      <c r="G104" s="62">
        <f t="shared" si="18"/>
        <v>20.108000000000004</v>
      </c>
      <c r="H104" s="41">
        <f t="shared" si="19"/>
        <v>0.20108000000000004</v>
      </c>
    </row>
    <row r="105" spans="1:8" s="19" customFormat="1" x14ac:dyDescent="0.25">
      <c r="A105" s="53" t="s">
        <v>442</v>
      </c>
      <c r="B105" s="33" t="s">
        <v>438</v>
      </c>
      <c r="C105" s="54"/>
      <c r="D105" s="16" t="s">
        <v>96</v>
      </c>
      <c r="E105" s="8">
        <v>2</v>
      </c>
      <c r="F105" s="61">
        <v>10.054000000000002</v>
      </c>
      <c r="G105" s="62">
        <f t="shared" si="18"/>
        <v>20.108000000000004</v>
      </c>
      <c r="H105" s="41">
        <f t="shared" si="19"/>
        <v>0.20108000000000004</v>
      </c>
    </row>
    <row r="106" spans="1:8" s="19" customFormat="1" x14ac:dyDescent="0.25">
      <c r="A106" s="53" t="s">
        <v>443</v>
      </c>
      <c r="B106" s="33" t="s">
        <v>437</v>
      </c>
      <c r="C106" s="54"/>
      <c r="D106" s="16" t="s">
        <v>96</v>
      </c>
      <c r="E106" s="8">
        <v>2</v>
      </c>
      <c r="F106" s="61">
        <v>10.054000000000002</v>
      </c>
      <c r="G106" s="62">
        <f t="shared" si="18"/>
        <v>20.108000000000004</v>
      </c>
      <c r="H106" s="41">
        <f t="shared" si="19"/>
        <v>0.20108000000000004</v>
      </c>
    </row>
    <row r="107" spans="1:8" x14ac:dyDescent="0.2">
      <c r="A107" s="8"/>
      <c r="B107" s="55"/>
      <c r="C107" s="23" t="s">
        <v>213</v>
      </c>
      <c r="D107" s="4"/>
      <c r="E107" s="46"/>
      <c r="F107" s="46"/>
      <c r="G107" s="42">
        <f>SUM(G58:G102)</f>
        <v>2607.7699999999986</v>
      </c>
      <c r="H107" s="43">
        <f>SUM(H58:H106)</f>
        <v>26.855180000000004</v>
      </c>
    </row>
    <row r="108" spans="1:8" ht="38.25" x14ac:dyDescent="0.2">
      <c r="A108" s="9">
        <v>8</v>
      </c>
      <c r="B108" s="27" t="s">
        <v>101</v>
      </c>
      <c r="C108" s="22"/>
      <c r="D108" s="3"/>
      <c r="E108" s="44"/>
      <c r="F108" s="44"/>
      <c r="G108" s="44"/>
      <c r="H108" s="44"/>
    </row>
    <row r="109" spans="1:8" x14ac:dyDescent="0.2">
      <c r="A109" s="8" t="s">
        <v>90</v>
      </c>
      <c r="B109" s="14" t="s">
        <v>107</v>
      </c>
      <c r="C109" s="57" t="s">
        <v>115</v>
      </c>
      <c r="D109" s="16" t="s">
        <v>102</v>
      </c>
      <c r="E109" s="8">
        <v>6</v>
      </c>
      <c r="F109" s="37">
        <v>770</v>
      </c>
      <c r="G109" s="38">
        <f>E109*F109</f>
        <v>4620</v>
      </c>
      <c r="H109" s="39">
        <f xml:space="preserve"> G109*1%</f>
        <v>46.2</v>
      </c>
    </row>
    <row r="110" spans="1:8" x14ac:dyDescent="0.2">
      <c r="A110" s="8" t="s">
        <v>330</v>
      </c>
      <c r="B110" s="14" t="s">
        <v>109</v>
      </c>
      <c r="C110" s="57" t="s">
        <v>110</v>
      </c>
      <c r="D110" s="16" t="s">
        <v>103</v>
      </c>
      <c r="E110" s="8">
        <v>9</v>
      </c>
      <c r="F110" s="37">
        <v>570</v>
      </c>
      <c r="G110" s="38">
        <f t="shared" ref="G110:G114" si="20">E110*F110</f>
        <v>5130</v>
      </c>
      <c r="H110" s="39">
        <f t="shared" ref="H110:H114" si="21" xml:space="preserve"> G110*1%</f>
        <v>51.300000000000004</v>
      </c>
    </row>
    <row r="111" spans="1:8" x14ac:dyDescent="0.2">
      <c r="A111" s="8" t="s">
        <v>329</v>
      </c>
      <c r="B111" s="14" t="s">
        <v>106</v>
      </c>
      <c r="C111" s="57" t="s">
        <v>104</v>
      </c>
      <c r="D111" s="16" t="s">
        <v>72</v>
      </c>
      <c r="E111" s="8">
        <v>3</v>
      </c>
      <c r="F111" s="37">
        <v>4100</v>
      </c>
      <c r="G111" s="38">
        <f t="shared" si="20"/>
        <v>12300</v>
      </c>
      <c r="H111" s="39">
        <f t="shared" si="21"/>
        <v>123</v>
      </c>
    </row>
    <row r="112" spans="1:8" x14ac:dyDescent="0.2">
      <c r="A112" s="8" t="s">
        <v>331</v>
      </c>
      <c r="B112" s="14" t="s">
        <v>108</v>
      </c>
      <c r="C112" s="57" t="s">
        <v>105</v>
      </c>
      <c r="D112" s="16" t="s">
        <v>102</v>
      </c>
      <c r="E112" s="8">
        <v>6</v>
      </c>
      <c r="F112" s="37">
        <v>580</v>
      </c>
      <c r="G112" s="38">
        <f t="shared" si="20"/>
        <v>3480</v>
      </c>
      <c r="H112" s="39">
        <f t="shared" si="21"/>
        <v>34.800000000000004</v>
      </c>
    </row>
    <row r="113" spans="1:10" x14ac:dyDescent="0.2">
      <c r="A113" s="8" t="s">
        <v>332</v>
      </c>
      <c r="B113" s="14" t="s">
        <v>4</v>
      </c>
      <c r="C113" s="57" t="s">
        <v>111</v>
      </c>
      <c r="D113" s="16" t="s">
        <v>102</v>
      </c>
      <c r="E113" s="8">
        <v>3</v>
      </c>
      <c r="F113" s="37">
        <v>390</v>
      </c>
      <c r="G113" s="38">
        <f t="shared" si="20"/>
        <v>1170</v>
      </c>
      <c r="H113" s="39">
        <f t="shared" si="21"/>
        <v>11.700000000000001</v>
      </c>
    </row>
    <row r="114" spans="1:10" x14ac:dyDescent="0.2">
      <c r="A114" s="8" t="s">
        <v>333</v>
      </c>
      <c r="B114" s="14" t="s">
        <v>113</v>
      </c>
      <c r="C114" s="57" t="s">
        <v>112</v>
      </c>
      <c r="D114" s="16" t="s">
        <v>72</v>
      </c>
      <c r="E114" s="8">
        <v>1</v>
      </c>
      <c r="F114" s="37">
        <v>400</v>
      </c>
      <c r="G114" s="38">
        <f t="shared" si="20"/>
        <v>400</v>
      </c>
      <c r="H114" s="39">
        <f t="shared" si="21"/>
        <v>4</v>
      </c>
    </row>
    <row r="115" spans="1:10" x14ac:dyDescent="0.2">
      <c r="A115" s="8"/>
      <c r="B115" s="14"/>
      <c r="C115" s="23" t="s">
        <v>214</v>
      </c>
      <c r="D115" s="4"/>
      <c r="E115" s="46"/>
      <c r="F115" s="46"/>
      <c r="G115" s="42">
        <f>SUM(G109:G114)</f>
        <v>27100</v>
      </c>
      <c r="H115" s="43">
        <f>SUM(H109:H114)</f>
        <v>271</v>
      </c>
    </row>
    <row r="116" spans="1:10" ht="51" x14ac:dyDescent="0.2">
      <c r="A116" s="9">
        <v>9</v>
      </c>
      <c r="B116" s="27" t="s">
        <v>123</v>
      </c>
      <c r="C116" s="22"/>
      <c r="D116" s="3"/>
      <c r="E116" s="44"/>
      <c r="F116" s="44"/>
      <c r="G116" s="44"/>
      <c r="H116" s="44"/>
    </row>
    <row r="117" spans="1:10" x14ac:dyDescent="0.2">
      <c r="A117" s="8" t="s">
        <v>97</v>
      </c>
      <c r="B117" s="14" t="s">
        <v>5</v>
      </c>
      <c r="C117" s="57" t="s">
        <v>228</v>
      </c>
      <c r="D117" s="16" t="s">
        <v>72</v>
      </c>
      <c r="E117" s="8">
        <v>3</v>
      </c>
      <c r="F117" s="37">
        <v>484.00000000000006</v>
      </c>
      <c r="G117" s="38">
        <f>E117*F117</f>
        <v>1452.0000000000002</v>
      </c>
      <c r="H117" s="39">
        <f xml:space="preserve"> G117*1%</f>
        <v>14.520000000000003</v>
      </c>
    </row>
    <row r="118" spans="1:10" x14ac:dyDescent="0.2">
      <c r="A118" s="8" t="s">
        <v>98</v>
      </c>
      <c r="B118" s="14" t="s">
        <v>6</v>
      </c>
      <c r="C118" s="57" t="s">
        <v>228</v>
      </c>
      <c r="D118" s="16" t="s">
        <v>72</v>
      </c>
      <c r="E118" s="8">
        <v>3</v>
      </c>
      <c r="F118" s="37">
        <v>709.50000000000011</v>
      </c>
      <c r="G118" s="38">
        <f t="shared" ref="G118:G157" si="22">E118*F118</f>
        <v>2128.5000000000005</v>
      </c>
      <c r="H118" s="39">
        <f t="shared" ref="H118:H157" si="23" xml:space="preserve"> G118*1%</f>
        <v>21.285000000000004</v>
      </c>
      <c r="J118" s="50"/>
    </row>
    <row r="119" spans="1:10" x14ac:dyDescent="0.2">
      <c r="A119" s="8" t="s">
        <v>99</v>
      </c>
      <c r="B119" s="14" t="s">
        <v>7</v>
      </c>
      <c r="C119" s="57" t="s">
        <v>228</v>
      </c>
      <c r="D119" s="16" t="s">
        <v>72</v>
      </c>
      <c r="E119" s="8">
        <v>3</v>
      </c>
      <c r="F119" s="37">
        <v>610.5</v>
      </c>
      <c r="G119" s="38">
        <f t="shared" si="22"/>
        <v>1831.5</v>
      </c>
      <c r="H119" s="39">
        <f t="shared" si="23"/>
        <v>18.315000000000001</v>
      </c>
    </row>
    <row r="120" spans="1:10" x14ac:dyDescent="0.2">
      <c r="A120" s="8" t="s">
        <v>100</v>
      </c>
      <c r="B120" s="14" t="s">
        <v>8</v>
      </c>
      <c r="C120" s="57" t="s">
        <v>228</v>
      </c>
      <c r="D120" s="16" t="s">
        <v>72</v>
      </c>
      <c r="E120" s="8">
        <v>4</v>
      </c>
      <c r="F120" s="37">
        <v>1298</v>
      </c>
      <c r="G120" s="38">
        <f t="shared" si="22"/>
        <v>5192</v>
      </c>
      <c r="H120" s="39">
        <f t="shared" si="23"/>
        <v>51.92</v>
      </c>
    </row>
    <row r="121" spans="1:10" x14ac:dyDescent="0.2">
      <c r="A121" s="8" t="s">
        <v>382</v>
      </c>
      <c r="B121" s="14" t="s">
        <v>9</v>
      </c>
      <c r="C121" s="57" t="s">
        <v>228</v>
      </c>
      <c r="D121" s="16" t="s">
        <v>72</v>
      </c>
      <c r="E121" s="8">
        <v>6</v>
      </c>
      <c r="F121" s="37">
        <v>253.00000000000003</v>
      </c>
      <c r="G121" s="38">
        <f t="shared" si="22"/>
        <v>1518.0000000000002</v>
      </c>
      <c r="H121" s="39">
        <f t="shared" si="23"/>
        <v>15.180000000000003</v>
      </c>
    </row>
    <row r="122" spans="1:10" x14ac:dyDescent="0.2">
      <c r="A122" s="8" t="s">
        <v>383</v>
      </c>
      <c r="B122" s="14" t="s">
        <v>10</v>
      </c>
      <c r="C122" s="57" t="s">
        <v>228</v>
      </c>
      <c r="D122" s="16" t="s">
        <v>72</v>
      </c>
      <c r="E122" s="8">
        <v>6</v>
      </c>
      <c r="F122" s="37">
        <v>266.20000000000005</v>
      </c>
      <c r="G122" s="38">
        <f t="shared" si="22"/>
        <v>1597.2000000000003</v>
      </c>
      <c r="H122" s="39">
        <f t="shared" si="23"/>
        <v>15.972000000000003</v>
      </c>
    </row>
    <row r="123" spans="1:10" x14ac:dyDescent="0.2">
      <c r="A123" s="8" t="s">
        <v>384</v>
      </c>
      <c r="B123" s="14" t="s">
        <v>11</v>
      </c>
      <c r="C123" s="57" t="s">
        <v>228</v>
      </c>
      <c r="D123" s="16" t="s">
        <v>72</v>
      </c>
      <c r="E123" s="8">
        <v>3</v>
      </c>
      <c r="F123" s="37">
        <v>365.20000000000005</v>
      </c>
      <c r="G123" s="38">
        <f t="shared" si="22"/>
        <v>1095.6000000000001</v>
      </c>
      <c r="H123" s="39">
        <f t="shared" si="23"/>
        <v>10.956000000000001</v>
      </c>
    </row>
    <row r="124" spans="1:10" x14ac:dyDescent="0.2">
      <c r="A124" s="8" t="s">
        <v>385</v>
      </c>
      <c r="B124" s="14" t="s">
        <v>12</v>
      </c>
      <c r="C124" s="57" t="s">
        <v>228</v>
      </c>
      <c r="D124" s="16" t="s">
        <v>72</v>
      </c>
      <c r="E124" s="8">
        <v>3</v>
      </c>
      <c r="F124" s="37">
        <v>656.7</v>
      </c>
      <c r="G124" s="38">
        <f t="shared" si="22"/>
        <v>1970.1000000000001</v>
      </c>
      <c r="H124" s="39">
        <f t="shared" si="23"/>
        <v>19.701000000000001</v>
      </c>
    </row>
    <row r="125" spans="1:10" x14ac:dyDescent="0.2">
      <c r="A125" s="8" t="s">
        <v>414</v>
      </c>
      <c r="B125" s="14" t="s">
        <v>13</v>
      </c>
      <c r="C125" s="57" t="s">
        <v>228</v>
      </c>
      <c r="D125" s="16" t="s">
        <v>72</v>
      </c>
      <c r="E125" s="8">
        <v>3</v>
      </c>
      <c r="F125" s="37">
        <v>209.00000000000003</v>
      </c>
      <c r="G125" s="38">
        <f t="shared" si="22"/>
        <v>627.00000000000011</v>
      </c>
      <c r="H125" s="39">
        <f t="shared" si="23"/>
        <v>6.2700000000000014</v>
      </c>
    </row>
    <row r="126" spans="1:10" x14ac:dyDescent="0.2">
      <c r="A126" s="8" t="s">
        <v>386</v>
      </c>
      <c r="B126" s="14" t="s">
        <v>14</v>
      </c>
      <c r="C126" s="57" t="s">
        <v>228</v>
      </c>
      <c r="D126" s="16" t="s">
        <v>72</v>
      </c>
      <c r="E126" s="8">
        <v>3</v>
      </c>
      <c r="F126" s="37">
        <v>500.50000000000006</v>
      </c>
      <c r="G126" s="38">
        <f t="shared" si="22"/>
        <v>1501.5000000000002</v>
      </c>
      <c r="H126" s="39">
        <f t="shared" si="23"/>
        <v>15.015000000000002</v>
      </c>
    </row>
    <row r="127" spans="1:10" x14ac:dyDescent="0.2">
      <c r="A127" s="8" t="s">
        <v>387</v>
      </c>
      <c r="B127" s="14" t="s">
        <v>15</v>
      </c>
      <c r="C127" s="57" t="s">
        <v>228</v>
      </c>
      <c r="D127" s="16" t="s">
        <v>72</v>
      </c>
      <c r="E127" s="8">
        <v>2</v>
      </c>
      <c r="F127" s="37">
        <v>524.70000000000005</v>
      </c>
      <c r="G127" s="38">
        <f t="shared" si="22"/>
        <v>1049.4000000000001</v>
      </c>
      <c r="H127" s="39">
        <f t="shared" si="23"/>
        <v>10.494000000000002</v>
      </c>
    </row>
    <row r="128" spans="1:10" x14ac:dyDescent="0.2">
      <c r="A128" s="8" t="s">
        <v>388</v>
      </c>
      <c r="B128" s="14" t="s">
        <v>16</v>
      </c>
      <c r="C128" s="57" t="s">
        <v>228</v>
      </c>
      <c r="D128" s="16" t="s">
        <v>72</v>
      </c>
      <c r="E128" s="8">
        <v>3</v>
      </c>
      <c r="F128" s="37">
        <v>231.00000000000003</v>
      </c>
      <c r="G128" s="38">
        <f t="shared" si="22"/>
        <v>693.00000000000011</v>
      </c>
      <c r="H128" s="39">
        <f t="shared" si="23"/>
        <v>6.9300000000000015</v>
      </c>
    </row>
    <row r="129" spans="1:8" x14ac:dyDescent="0.2">
      <c r="A129" s="8" t="s">
        <v>389</v>
      </c>
      <c r="B129" s="14" t="s">
        <v>17</v>
      </c>
      <c r="C129" s="57" t="s">
        <v>228</v>
      </c>
      <c r="D129" s="16" t="s">
        <v>72</v>
      </c>
      <c r="E129" s="8">
        <v>3</v>
      </c>
      <c r="F129" s="37">
        <v>385.00000000000006</v>
      </c>
      <c r="G129" s="38">
        <f t="shared" si="22"/>
        <v>1155.0000000000002</v>
      </c>
      <c r="H129" s="39">
        <f t="shared" si="23"/>
        <v>11.550000000000002</v>
      </c>
    </row>
    <row r="130" spans="1:8" ht="25.5" x14ac:dyDescent="0.2">
      <c r="A130" s="8" t="s">
        <v>415</v>
      </c>
      <c r="B130" s="14" t="s">
        <v>249</v>
      </c>
      <c r="C130" s="57" t="s">
        <v>228</v>
      </c>
      <c r="D130" s="16" t="s">
        <v>72</v>
      </c>
      <c r="E130" s="8">
        <v>3</v>
      </c>
      <c r="F130" s="37">
        <v>236.50000000000003</v>
      </c>
      <c r="G130" s="38">
        <f t="shared" si="22"/>
        <v>709.50000000000011</v>
      </c>
      <c r="H130" s="39">
        <f t="shared" si="23"/>
        <v>7.0950000000000015</v>
      </c>
    </row>
    <row r="131" spans="1:8" x14ac:dyDescent="0.2">
      <c r="A131" s="8" t="s">
        <v>390</v>
      </c>
      <c r="B131" s="14" t="s">
        <v>18</v>
      </c>
      <c r="C131" s="57" t="s">
        <v>228</v>
      </c>
      <c r="D131" s="16" t="s">
        <v>72</v>
      </c>
      <c r="E131" s="8">
        <v>3</v>
      </c>
      <c r="F131" s="37">
        <v>118.80000000000001</v>
      </c>
      <c r="G131" s="38">
        <f t="shared" si="22"/>
        <v>356.40000000000003</v>
      </c>
      <c r="H131" s="39">
        <f t="shared" si="23"/>
        <v>3.5640000000000005</v>
      </c>
    </row>
    <row r="132" spans="1:8" x14ac:dyDescent="0.2">
      <c r="A132" s="8" t="s">
        <v>391</v>
      </c>
      <c r="B132" s="14" t="s">
        <v>19</v>
      </c>
      <c r="C132" s="57" t="s">
        <v>228</v>
      </c>
      <c r="D132" s="16" t="s">
        <v>72</v>
      </c>
      <c r="E132" s="8">
        <v>2</v>
      </c>
      <c r="F132" s="37">
        <v>679.80000000000007</v>
      </c>
      <c r="G132" s="38">
        <f t="shared" si="22"/>
        <v>1359.6000000000001</v>
      </c>
      <c r="H132" s="39">
        <f t="shared" si="23"/>
        <v>13.596000000000002</v>
      </c>
    </row>
    <row r="133" spans="1:8" x14ac:dyDescent="0.2">
      <c r="A133" s="8" t="s">
        <v>392</v>
      </c>
      <c r="B133" s="14" t="s">
        <v>20</v>
      </c>
      <c r="C133" s="57" t="s">
        <v>228</v>
      </c>
      <c r="D133" s="16" t="s">
        <v>72</v>
      </c>
      <c r="E133" s="8">
        <v>3</v>
      </c>
      <c r="F133" s="37">
        <v>181.50000000000003</v>
      </c>
      <c r="G133" s="38">
        <f t="shared" si="22"/>
        <v>544.50000000000011</v>
      </c>
      <c r="H133" s="39">
        <f t="shared" si="23"/>
        <v>5.4450000000000012</v>
      </c>
    </row>
    <row r="134" spans="1:8" x14ac:dyDescent="0.2">
      <c r="A134" s="8" t="s">
        <v>393</v>
      </c>
      <c r="B134" s="14" t="s">
        <v>21</v>
      </c>
      <c r="C134" s="57" t="s">
        <v>228</v>
      </c>
      <c r="D134" s="16" t="s">
        <v>72</v>
      </c>
      <c r="E134" s="8">
        <v>2</v>
      </c>
      <c r="F134" s="37">
        <v>496.1</v>
      </c>
      <c r="G134" s="38">
        <f t="shared" si="22"/>
        <v>992.2</v>
      </c>
      <c r="H134" s="39">
        <f t="shared" si="23"/>
        <v>9.9220000000000006</v>
      </c>
    </row>
    <row r="135" spans="1:8" x14ac:dyDescent="0.2">
      <c r="A135" s="8" t="s">
        <v>394</v>
      </c>
      <c r="B135" s="14" t="s">
        <v>22</v>
      </c>
      <c r="C135" s="57" t="s">
        <v>228</v>
      </c>
      <c r="D135" s="16" t="s">
        <v>72</v>
      </c>
      <c r="E135" s="8">
        <v>1</v>
      </c>
      <c r="F135" s="37">
        <v>1003.2</v>
      </c>
      <c r="G135" s="38">
        <f t="shared" si="22"/>
        <v>1003.2</v>
      </c>
      <c r="H135" s="39">
        <f t="shared" si="23"/>
        <v>10.032</v>
      </c>
    </row>
    <row r="136" spans="1:8" x14ac:dyDescent="0.2">
      <c r="A136" s="8" t="s">
        <v>395</v>
      </c>
      <c r="B136" s="14" t="s">
        <v>23</v>
      </c>
      <c r="C136" s="57" t="s">
        <v>228</v>
      </c>
      <c r="D136" s="16" t="s">
        <v>72</v>
      </c>
      <c r="E136" s="8">
        <v>1</v>
      </c>
      <c r="F136" s="37">
        <v>1125.3000000000002</v>
      </c>
      <c r="G136" s="38">
        <f t="shared" si="22"/>
        <v>1125.3000000000002</v>
      </c>
      <c r="H136" s="39">
        <f t="shared" si="23"/>
        <v>11.253000000000002</v>
      </c>
    </row>
    <row r="137" spans="1:8" x14ac:dyDescent="0.2">
      <c r="A137" s="8" t="s">
        <v>396</v>
      </c>
      <c r="B137" s="14" t="s">
        <v>24</v>
      </c>
      <c r="C137" s="57" t="s">
        <v>228</v>
      </c>
      <c r="D137" s="16" t="s">
        <v>72</v>
      </c>
      <c r="E137" s="8">
        <v>1</v>
      </c>
      <c r="F137" s="37">
        <v>1125.3000000000002</v>
      </c>
      <c r="G137" s="38">
        <f t="shared" si="22"/>
        <v>1125.3000000000002</v>
      </c>
      <c r="H137" s="39">
        <f t="shared" si="23"/>
        <v>11.253000000000002</v>
      </c>
    </row>
    <row r="138" spans="1:8" ht="25.5" x14ac:dyDescent="0.2">
      <c r="A138" s="8" t="s">
        <v>397</v>
      </c>
      <c r="B138" s="14" t="s">
        <v>128</v>
      </c>
      <c r="C138" s="57" t="s">
        <v>228</v>
      </c>
      <c r="D138" s="16" t="s">
        <v>72</v>
      </c>
      <c r="E138" s="8">
        <v>4</v>
      </c>
      <c r="F138" s="37">
        <v>506.00000000000006</v>
      </c>
      <c r="G138" s="38">
        <f t="shared" si="22"/>
        <v>2024.0000000000002</v>
      </c>
      <c r="H138" s="39">
        <f t="shared" si="23"/>
        <v>20.240000000000002</v>
      </c>
    </row>
    <row r="139" spans="1:8" ht="38.25" x14ac:dyDescent="0.2">
      <c r="A139" s="8" t="s">
        <v>398</v>
      </c>
      <c r="B139" s="14" t="s">
        <v>129</v>
      </c>
      <c r="C139" s="57" t="s">
        <v>228</v>
      </c>
      <c r="D139" s="16" t="s">
        <v>77</v>
      </c>
      <c r="E139" s="8">
        <v>7</v>
      </c>
      <c r="F139" s="37">
        <v>223.3</v>
      </c>
      <c r="G139" s="38">
        <f t="shared" si="22"/>
        <v>1563.1000000000001</v>
      </c>
      <c r="H139" s="39">
        <f t="shared" si="23"/>
        <v>15.631000000000002</v>
      </c>
    </row>
    <row r="140" spans="1:8" x14ac:dyDescent="0.2">
      <c r="A140" s="8" t="s">
        <v>399</v>
      </c>
      <c r="B140" s="14" t="s">
        <v>25</v>
      </c>
      <c r="C140" s="57" t="s">
        <v>228</v>
      </c>
      <c r="D140" s="16" t="s">
        <v>102</v>
      </c>
      <c r="E140" s="8">
        <v>7</v>
      </c>
      <c r="F140" s="37">
        <v>754.6</v>
      </c>
      <c r="G140" s="38">
        <f t="shared" si="22"/>
        <v>5282.2</v>
      </c>
      <c r="H140" s="39">
        <f t="shared" si="23"/>
        <v>52.822000000000003</v>
      </c>
    </row>
    <row r="141" spans="1:8" x14ac:dyDescent="0.2">
      <c r="A141" s="8" t="s">
        <v>400</v>
      </c>
      <c r="B141" s="14" t="s">
        <v>26</v>
      </c>
      <c r="C141" s="57" t="s">
        <v>228</v>
      </c>
      <c r="D141" s="16" t="s">
        <v>72</v>
      </c>
      <c r="E141" s="8">
        <v>1</v>
      </c>
      <c r="F141" s="37">
        <v>490.6</v>
      </c>
      <c r="G141" s="38">
        <f t="shared" si="22"/>
        <v>490.6</v>
      </c>
      <c r="H141" s="39">
        <f t="shared" si="23"/>
        <v>4.9060000000000006</v>
      </c>
    </row>
    <row r="142" spans="1:8" x14ac:dyDescent="0.2">
      <c r="A142" s="8" t="s">
        <v>401</v>
      </c>
      <c r="B142" s="14" t="s">
        <v>229</v>
      </c>
      <c r="C142" s="57" t="s">
        <v>230</v>
      </c>
      <c r="D142" s="16" t="s">
        <v>77</v>
      </c>
      <c r="E142" s="8">
        <v>1</v>
      </c>
      <c r="F142" s="37">
        <v>170.5</v>
      </c>
      <c r="G142" s="38">
        <f t="shared" si="22"/>
        <v>170.5</v>
      </c>
      <c r="H142" s="39">
        <f t="shared" si="23"/>
        <v>1.7050000000000001</v>
      </c>
    </row>
    <row r="143" spans="1:8" x14ac:dyDescent="0.2">
      <c r="A143" s="8" t="s">
        <v>402</v>
      </c>
      <c r="B143" s="14" t="s">
        <v>27</v>
      </c>
      <c r="C143" s="57" t="s">
        <v>232</v>
      </c>
      <c r="D143" s="16" t="s">
        <v>233</v>
      </c>
      <c r="E143" s="8">
        <v>3</v>
      </c>
      <c r="F143" s="37">
        <v>84.7</v>
      </c>
      <c r="G143" s="38">
        <f t="shared" si="22"/>
        <v>254.10000000000002</v>
      </c>
      <c r="H143" s="39">
        <f t="shared" si="23"/>
        <v>2.5410000000000004</v>
      </c>
    </row>
    <row r="144" spans="1:8" x14ac:dyDescent="0.2">
      <c r="A144" s="8" t="s">
        <v>403</v>
      </c>
      <c r="B144" s="14" t="s">
        <v>28</v>
      </c>
      <c r="C144" s="57" t="s">
        <v>231</v>
      </c>
      <c r="D144" s="16" t="s">
        <v>72</v>
      </c>
      <c r="E144" s="8">
        <v>2</v>
      </c>
      <c r="F144" s="37">
        <v>1980.0000000000002</v>
      </c>
      <c r="G144" s="38">
        <f t="shared" si="22"/>
        <v>3960.0000000000005</v>
      </c>
      <c r="H144" s="39">
        <f t="shared" si="23"/>
        <v>39.600000000000009</v>
      </c>
    </row>
    <row r="145" spans="1:8" x14ac:dyDescent="0.2">
      <c r="A145" s="8" t="s">
        <v>404</v>
      </c>
      <c r="B145" s="14" t="s">
        <v>234</v>
      </c>
      <c r="C145" s="57" t="s">
        <v>236</v>
      </c>
      <c r="D145" s="16" t="s">
        <v>167</v>
      </c>
      <c r="E145" s="8">
        <v>2</v>
      </c>
      <c r="F145" s="37">
        <v>3272.5000000000005</v>
      </c>
      <c r="G145" s="38">
        <f t="shared" si="22"/>
        <v>6545.0000000000009</v>
      </c>
      <c r="H145" s="39">
        <f t="shared" si="23"/>
        <v>65.450000000000017</v>
      </c>
    </row>
    <row r="146" spans="1:8" ht="25.5" x14ac:dyDescent="0.2">
      <c r="A146" s="8" t="s">
        <v>405</v>
      </c>
      <c r="B146" s="14" t="s">
        <v>235</v>
      </c>
      <c r="C146" s="57" t="s">
        <v>237</v>
      </c>
      <c r="D146" s="16" t="s">
        <v>167</v>
      </c>
      <c r="E146" s="8">
        <v>2</v>
      </c>
      <c r="F146" s="37">
        <v>1738.0000000000002</v>
      </c>
      <c r="G146" s="38">
        <f t="shared" si="22"/>
        <v>3476.0000000000005</v>
      </c>
      <c r="H146" s="39">
        <f t="shared" si="23"/>
        <v>34.760000000000005</v>
      </c>
    </row>
    <row r="147" spans="1:8" ht="51" x14ac:dyDescent="0.2">
      <c r="A147" s="8" t="s">
        <v>406</v>
      </c>
      <c r="B147" s="14" t="s">
        <v>238</v>
      </c>
      <c r="C147" s="67" t="s">
        <v>239</v>
      </c>
      <c r="D147" s="16" t="s">
        <v>167</v>
      </c>
      <c r="E147" s="8">
        <v>2</v>
      </c>
      <c r="F147" s="37">
        <v>88</v>
      </c>
      <c r="G147" s="38">
        <f t="shared" si="22"/>
        <v>176</v>
      </c>
      <c r="H147" s="39">
        <f t="shared" si="23"/>
        <v>1.76</v>
      </c>
    </row>
    <row r="148" spans="1:8" ht="51" x14ac:dyDescent="0.2">
      <c r="A148" s="8" t="s">
        <v>407</v>
      </c>
      <c r="B148" s="14" t="s">
        <v>240</v>
      </c>
      <c r="C148" s="67" t="s">
        <v>241</v>
      </c>
      <c r="D148" s="16" t="s">
        <v>167</v>
      </c>
      <c r="E148" s="8">
        <v>2</v>
      </c>
      <c r="F148" s="37">
        <v>88</v>
      </c>
      <c r="G148" s="38">
        <f t="shared" si="22"/>
        <v>176</v>
      </c>
      <c r="H148" s="39">
        <f t="shared" si="23"/>
        <v>1.76</v>
      </c>
    </row>
    <row r="149" spans="1:8" x14ac:dyDescent="0.2">
      <c r="A149" s="8" t="s">
        <v>408</v>
      </c>
      <c r="B149" s="14" t="s">
        <v>242</v>
      </c>
      <c r="C149" s="57" t="s">
        <v>243</v>
      </c>
      <c r="D149" s="16" t="s">
        <v>167</v>
      </c>
      <c r="E149" s="8">
        <v>2</v>
      </c>
      <c r="F149" s="37">
        <v>176</v>
      </c>
      <c r="G149" s="38">
        <f t="shared" si="22"/>
        <v>352</v>
      </c>
      <c r="H149" s="39">
        <f t="shared" si="23"/>
        <v>3.52</v>
      </c>
    </row>
    <row r="150" spans="1:8" x14ac:dyDescent="0.2">
      <c r="A150" s="17" t="s">
        <v>409</v>
      </c>
      <c r="B150" s="26" t="s">
        <v>250</v>
      </c>
      <c r="C150" s="57" t="s">
        <v>228</v>
      </c>
      <c r="D150" s="16" t="s">
        <v>72</v>
      </c>
      <c r="E150" s="8">
        <v>1</v>
      </c>
      <c r="F150" s="37">
        <v>1354.1000000000001</v>
      </c>
      <c r="G150" s="38">
        <f t="shared" si="22"/>
        <v>1354.1000000000001</v>
      </c>
      <c r="H150" s="39">
        <f t="shared" si="23"/>
        <v>13.541000000000002</v>
      </c>
    </row>
    <row r="151" spans="1:8" x14ac:dyDescent="0.2">
      <c r="A151" s="17" t="s">
        <v>410</v>
      </c>
      <c r="B151" s="26" t="s">
        <v>251</v>
      </c>
      <c r="C151" s="57" t="s">
        <v>228</v>
      </c>
      <c r="D151" s="16" t="s">
        <v>72</v>
      </c>
      <c r="E151" s="8">
        <v>1</v>
      </c>
      <c r="F151" s="37">
        <v>895.40000000000009</v>
      </c>
      <c r="G151" s="38">
        <f t="shared" si="22"/>
        <v>895.40000000000009</v>
      </c>
      <c r="H151" s="39">
        <f t="shared" si="23"/>
        <v>8.9540000000000006</v>
      </c>
    </row>
    <row r="152" spans="1:8" x14ac:dyDescent="0.2">
      <c r="A152" s="17" t="s">
        <v>411</v>
      </c>
      <c r="B152" s="26" t="s">
        <v>252</v>
      </c>
      <c r="C152" s="57" t="s">
        <v>228</v>
      </c>
      <c r="D152" s="16" t="s">
        <v>72</v>
      </c>
      <c r="E152" s="8">
        <v>1</v>
      </c>
      <c r="F152" s="37">
        <v>1183.6000000000001</v>
      </c>
      <c r="G152" s="38">
        <f t="shared" si="22"/>
        <v>1183.6000000000001</v>
      </c>
      <c r="H152" s="39">
        <f t="shared" si="23"/>
        <v>11.836000000000002</v>
      </c>
    </row>
    <row r="153" spans="1:8" x14ac:dyDescent="0.2">
      <c r="A153" s="17" t="s">
        <v>412</v>
      </c>
      <c r="B153" s="26" t="s">
        <v>253</v>
      </c>
      <c r="C153" s="57" t="s">
        <v>228</v>
      </c>
      <c r="D153" s="16" t="s">
        <v>72</v>
      </c>
      <c r="E153" s="8">
        <v>2</v>
      </c>
      <c r="F153" s="37">
        <v>140.80000000000001</v>
      </c>
      <c r="G153" s="38">
        <f t="shared" si="22"/>
        <v>281.60000000000002</v>
      </c>
      <c r="H153" s="39">
        <f t="shared" si="23"/>
        <v>2.8160000000000003</v>
      </c>
    </row>
    <row r="154" spans="1:8" ht="25.5" x14ac:dyDescent="0.2">
      <c r="A154" s="17" t="s">
        <v>413</v>
      </c>
      <c r="B154" s="26" t="s">
        <v>254</v>
      </c>
      <c r="C154" s="57" t="s">
        <v>228</v>
      </c>
      <c r="D154" s="16" t="s">
        <v>72</v>
      </c>
      <c r="E154" s="8">
        <v>3</v>
      </c>
      <c r="F154" s="37">
        <v>5740.9000000000005</v>
      </c>
      <c r="G154" s="38">
        <f t="shared" si="22"/>
        <v>17222.7</v>
      </c>
      <c r="H154" s="39">
        <f t="shared" si="23"/>
        <v>172.227</v>
      </c>
    </row>
    <row r="155" spans="1:8" ht="38.25" x14ac:dyDescent="0.2">
      <c r="A155" s="17" t="s">
        <v>416</v>
      </c>
      <c r="B155" s="26" t="s">
        <v>255</v>
      </c>
      <c r="C155" s="57" t="s">
        <v>228</v>
      </c>
      <c r="D155" s="16" t="s">
        <v>72</v>
      </c>
      <c r="E155" s="8">
        <v>1</v>
      </c>
      <c r="F155" s="37">
        <v>9425.9000000000015</v>
      </c>
      <c r="G155" s="38">
        <f t="shared" si="22"/>
        <v>9425.9000000000015</v>
      </c>
      <c r="H155" s="39">
        <f t="shared" si="23"/>
        <v>94.259000000000015</v>
      </c>
    </row>
    <row r="156" spans="1:8" x14ac:dyDescent="0.2">
      <c r="A156" s="17" t="s">
        <v>417</v>
      </c>
      <c r="B156" s="26" t="s">
        <v>256</v>
      </c>
      <c r="C156" s="57" t="s">
        <v>228</v>
      </c>
      <c r="D156" s="16" t="s">
        <v>72</v>
      </c>
      <c r="E156" s="8">
        <v>1</v>
      </c>
      <c r="F156" s="37">
        <v>3503.5000000000005</v>
      </c>
      <c r="G156" s="38">
        <f t="shared" si="22"/>
        <v>3503.5000000000005</v>
      </c>
      <c r="H156" s="39">
        <f t="shared" si="23"/>
        <v>35.035000000000004</v>
      </c>
    </row>
    <row r="157" spans="1:8" x14ac:dyDescent="0.2">
      <c r="A157" s="17" t="s">
        <v>418</v>
      </c>
      <c r="B157" s="26" t="s">
        <v>257</v>
      </c>
      <c r="C157" s="57" t="s">
        <v>228</v>
      </c>
      <c r="D157" s="16" t="s">
        <v>72</v>
      </c>
      <c r="E157" s="8">
        <v>1</v>
      </c>
      <c r="F157" s="37">
        <v>746.90000000000009</v>
      </c>
      <c r="G157" s="38">
        <f t="shared" si="22"/>
        <v>746.90000000000009</v>
      </c>
      <c r="H157" s="39">
        <f t="shared" si="23"/>
        <v>7.4690000000000012</v>
      </c>
    </row>
    <row r="158" spans="1:8" x14ac:dyDescent="0.2">
      <c r="A158" s="8"/>
      <c r="B158" s="14"/>
      <c r="C158" s="23" t="s">
        <v>215</v>
      </c>
      <c r="D158" s="4"/>
      <c r="E158" s="46"/>
      <c r="F158" s="46"/>
      <c r="G158" s="42">
        <f>SUM(G117:G157)</f>
        <v>88110</v>
      </c>
      <c r="H158" s="43">
        <f>SUM(H117:H157)</f>
        <v>881.1</v>
      </c>
    </row>
    <row r="159" spans="1:8" ht="38.25" x14ac:dyDescent="0.2">
      <c r="A159" s="9">
        <v>10</v>
      </c>
      <c r="B159" s="27" t="s">
        <v>124</v>
      </c>
      <c r="C159" s="22"/>
      <c r="D159" s="3"/>
      <c r="E159" s="44"/>
      <c r="F159" s="44"/>
      <c r="G159" s="44"/>
      <c r="H159" s="44"/>
    </row>
    <row r="160" spans="1:8" x14ac:dyDescent="0.2">
      <c r="A160" s="8" t="s">
        <v>116</v>
      </c>
      <c r="B160" s="14" t="s">
        <v>126</v>
      </c>
      <c r="C160" s="57" t="s">
        <v>125</v>
      </c>
      <c r="D160" s="16" t="s">
        <v>154</v>
      </c>
      <c r="E160" s="8">
        <v>900</v>
      </c>
      <c r="F160" s="37">
        <v>5</v>
      </c>
      <c r="G160" s="38">
        <f>E160*F160</f>
        <v>4500</v>
      </c>
      <c r="H160" s="39">
        <f xml:space="preserve"> G160*1%</f>
        <v>45</v>
      </c>
    </row>
    <row r="161" spans="1:8" ht="25.5" x14ac:dyDescent="0.2">
      <c r="A161" s="8" t="s">
        <v>117</v>
      </c>
      <c r="B161" s="14" t="s">
        <v>29</v>
      </c>
      <c r="C161" s="57" t="s">
        <v>127</v>
      </c>
      <c r="D161" s="16" t="s">
        <v>154</v>
      </c>
      <c r="E161" s="8">
        <v>900</v>
      </c>
      <c r="F161" s="37">
        <v>5</v>
      </c>
      <c r="G161" s="38">
        <f t="shared" ref="G161:G174" si="24">E161*F161</f>
        <v>4500</v>
      </c>
      <c r="H161" s="39">
        <f t="shared" ref="H161:H174" si="25" xml:space="preserve"> G161*1%</f>
        <v>45</v>
      </c>
    </row>
    <row r="162" spans="1:8" ht="27" customHeight="1" x14ac:dyDescent="0.2">
      <c r="A162" s="8" t="s">
        <v>118</v>
      </c>
      <c r="B162" s="14" t="s">
        <v>130</v>
      </c>
      <c r="C162" s="57" t="s">
        <v>131</v>
      </c>
      <c r="D162" s="16" t="s">
        <v>154</v>
      </c>
      <c r="E162" s="8">
        <v>250</v>
      </c>
      <c r="F162" s="37">
        <v>4</v>
      </c>
      <c r="G162" s="38">
        <f t="shared" si="24"/>
        <v>1000</v>
      </c>
      <c r="H162" s="39">
        <f t="shared" si="25"/>
        <v>10</v>
      </c>
    </row>
    <row r="163" spans="1:8" ht="25.5" x14ac:dyDescent="0.2">
      <c r="A163" s="8" t="s">
        <v>119</v>
      </c>
      <c r="B163" s="14" t="s">
        <v>133</v>
      </c>
      <c r="C163" s="57" t="s">
        <v>132</v>
      </c>
      <c r="D163" s="16" t="s">
        <v>154</v>
      </c>
      <c r="E163" s="8">
        <v>120</v>
      </c>
      <c r="F163" s="37">
        <v>5</v>
      </c>
      <c r="G163" s="38">
        <f t="shared" si="24"/>
        <v>600</v>
      </c>
      <c r="H163" s="39">
        <f t="shared" si="25"/>
        <v>6</v>
      </c>
    </row>
    <row r="164" spans="1:8" ht="25.5" x14ac:dyDescent="0.2">
      <c r="A164" s="8" t="s">
        <v>120</v>
      </c>
      <c r="B164" s="14" t="s">
        <v>135</v>
      </c>
      <c r="C164" s="57" t="s">
        <v>134</v>
      </c>
      <c r="D164" s="16" t="s">
        <v>154</v>
      </c>
      <c r="E164" s="8">
        <v>60</v>
      </c>
      <c r="F164" s="37">
        <v>6</v>
      </c>
      <c r="G164" s="38">
        <f t="shared" si="24"/>
        <v>360</v>
      </c>
      <c r="H164" s="39">
        <f t="shared" si="25"/>
        <v>3.6</v>
      </c>
    </row>
    <row r="165" spans="1:8" ht="25.5" x14ac:dyDescent="0.2">
      <c r="A165" s="8" t="s">
        <v>121</v>
      </c>
      <c r="B165" s="14" t="s">
        <v>136</v>
      </c>
      <c r="C165" s="57" t="s">
        <v>137</v>
      </c>
      <c r="D165" s="16" t="s">
        <v>154</v>
      </c>
      <c r="E165" s="8">
        <v>30</v>
      </c>
      <c r="F165" s="37">
        <v>8</v>
      </c>
      <c r="G165" s="38">
        <f t="shared" si="24"/>
        <v>240</v>
      </c>
      <c r="H165" s="39">
        <f t="shared" si="25"/>
        <v>2.4</v>
      </c>
    </row>
    <row r="166" spans="1:8" ht="25.5" x14ac:dyDescent="0.2">
      <c r="A166" s="8" t="s">
        <v>122</v>
      </c>
      <c r="B166" s="14" t="s">
        <v>139</v>
      </c>
      <c r="C166" s="57" t="s">
        <v>138</v>
      </c>
      <c r="D166" s="16" t="s">
        <v>154</v>
      </c>
      <c r="E166" s="8">
        <v>15</v>
      </c>
      <c r="F166" s="37">
        <v>11.5</v>
      </c>
      <c r="G166" s="38">
        <f t="shared" si="24"/>
        <v>172.5</v>
      </c>
      <c r="H166" s="39">
        <f t="shared" si="25"/>
        <v>1.7250000000000001</v>
      </c>
    </row>
    <row r="167" spans="1:8" x14ac:dyDescent="0.2">
      <c r="A167" s="8" t="s">
        <v>216</v>
      </c>
      <c r="B167" s="14" t="s">
        <v>30</v>
      </c>
      <c r="C167" s="57" t="s">
        <v>140</v>
      </c>
      <c r="D167" s="16" t="s">
        <v>154</v>
      </c>
      <c r="E167" s="8">
        <v>30</v>
      </c>
      <c r="F167" s="37">
        <v>6</v>
      </c>
      <c r="G167" s="38">
        <f t="shared" si="24"/>
        <v>180</v>
      </c>
      <c r="H167" s="39">
        <f t="shared" si="25"/>
        <v>1.8</v>
      </c>
    </row>
    <row r="168" spans="1:8" ht="38.25" x14ac:dyDescent="0.2">
      <c r="A168" s="8" t="s">
        <v>220</v>
      </c>
      <c r="B168" s="14" t="s">
        <v>141</v>
      </c>
      <c r="C168" s="57" t="s">
        <v>142</v>
      </c>
      <c r="D168" s="16" t="s">
        <v>154</v>
      </c>
      <c r="E168" s="8">
        <v>500</v>
      </c>
      <c r="F168" s="37">
        <v>6</v>
      </c>
      <c r="G168" s="38">
        <f t="shared" si="24"/>
        <v>3000</v>
      </c>
      <c r="H168" s="39">
        <f t="shared" si="25"/>
        <v>30</v>
      </c>
    </row>
    <row r="169" spans="1:8" ht="25.5" x14ac:dyDescent="0.2">
      <c r="A169" s="8" t="s">
        <v>217</v>
      </c>
      <c r="B169" s="14" t="s">
        <v>143</v>
      </c>
      <c r="C169" s="57" t="s">
        <v>144</v>
      </c>
      <c r="D169" s="16" t="s">
        <v>154</v>
      </c>
      <c r="E169" s="8">
        <v>350</v>
      </c>
      <c r="F169" s="37">
        <v>4</v>
      </c>
      <c r="G169" s="38">
        <f t="shared" si="24"/>
        <v>1400</v>
      </c>
      <c r="H169" s="39">
        <f t="shared" si="25"/>
        <v>14</v>
      </c>
    </row>
    <row r="170" spans="1:8" x14ac:dyDescent="0.2">
      <c r="A170" s="8" t="s">
        <v>218</v>
      </c>
      <c r="B170" s="14" t="s">
        <v>31</v>
      </c>
      <c r="C170" s="57" t="s">
        <v>145</v>
      </c>
      <c r="D170" s="16" t="s">
        <v>154</v>
      </c>
      <c r="E170" s="8">
        <v>350</v>
      </c>
      <c r="F170" s="37">
        <v>5</v>
      </c>
      <c r="G170" s="38">
        <f t="shared" si="24"/>
        <v>1750</v>
      </c>
      <c r="H170" s="39">
        <f t="shared" si="25"/>
        <v>17.5</v>
      </c>
    </row>
    <row r="171" spans="1:8" ht="25.5" x14ac:dyDescent="0.2">
      <c r="A171" s="8" t="s">
        <v>219</v>
      </c>
      <c r="B171" s="14" t="s">
        <v>147</v>
      </c>
      <c r="C171" s="57" t="s">
        <v>146</v>
      </c>
      <c r="D171" s="16" t="s">
        <v>154</v>
      </c>
      <c r="E171" s="8">
        <v>300</v>
      </c>
      <c r="F171" s="37">
        <v>17</v>
      </c>
      <c r="G171" s="38">
        <f t="shared" si="24"/>
        <v>5100</v>
      </c>
      <c r="H171" s="39">
        <f t="shared" si="25"/>
        <v>51</v>
      </c>
    </row>
    <row r="172" spans="1:8" ht="25.5" x14ac:dyDescent="0.2">
      <c r="A172" s="8" t="s">
        <v>471</v>
      </c>
      <c r="B172" s="14" t="s">
        <v>473</v>
      </c>
      <c r="C172" s="57" t="s">
        <v>477</v>
      </c>
      <c r="D172" s="16" t="s">
        <v>154</v>
      </c>
      <c r="E172" s="8">
        <v>60</v>
      </c>
      <c r="F172" s="37">
        <v>6</v>
      </c>
      <c r="G172" s="38">
        <f t="shared" si="24"/>
        <v>360</v>
      </c>
      <c r="H172" s="39">
        <f t="shared" si="25"/>
        <v>3.6</v>
      </c>
    </row>
    <row r="173" spans="1:8" ht="25.5" x14ac:dyDescent="0.2">
      <c r="A173" s="8" t="s">
        <v>472</v>
      </c>
      <c r="B173" s="14" t="s">
        <v>474</v>
      </c>
      <c r="C173" s="57" t="s">
        <v>478</v>
      </c>
      <c r="D173" s="16" t="s">
        <v>154</v>
      </c>
      <c r="E173" s="8">
        <v>300</v>
      </c>
      <c r="F173" s="37">
        <v>6</v>
      </c>
      <c r="G173" s="38">
        <f t="shared" si="24"/>
        <v>1800</v>
      </c>
      <c r="H173" s="39">
        <f t="shared" si="25"/>
        <v>18</v>
      </c>
    </row>
    <row r="174" spans="1:8" ht="25.5" x14ac:dyDescent="0.2">
      <c r="A174" s="8" t="s">
        <v>476</v>
      </c>
      <c r="B174" s="14" t="s">
        <v>475</v>
      </c>
      <c r="C174" s="57" t="s">
        <v>479</v>
      </c>
      <c r="D174" s="16" t="s">
        <v>154</v>
      </c>
      <c r="E174" s="8">
        <v>1200</v>
      </c>
      <c r="F174" s="37">
        <v>5</v>
      </c>
      <c r="G174" s="38">
        <f t="shared" si="24"/>
        <v>6000</v>
      </c>
      <c r="H174" s="39">
        <f t="shared" si="25"/>
        <v>60</v>
      </c>
    </row>
    <row r="175" spans="1:8" x14ac:dyDescent="0.2">
      <c r="A175" s="8"/>
      <c r="B175" s="14"/>
      <c r="C175" s="23" t="s">
        <v>221</v>
      </c>
      <c r="D175" s="4"/>
      <c r="E175" s="46"/>
      <c r="F175" s="46"/>
      <c r="G175" s="42">
        <f>SUM(G160:G174)</f>
        <v>30962.5</v>
      </c>
      <c r="H175" s="43">
        <f>SUM(H160:H174)</f>
        <v>309.625</v>
      </c>
    </row>
    <row r="176" spans="1:8" ht="25.5" x14ac:dyDescent="0.2">
      <c r="A176" s="9">
        <v>11</v>
      </c>
      <c r="B176" s="27" t="s">
        <v>155</v>
      </c>
      <c r="C176" s="22"/>
      <c r="D176" s="3"/>
      <c r="E176" s="44"/>
      <c r="F176" s="44"/>
      <c r="G176" s="44"/>
      <c r="H176" s="44"/>
    </row>
    <row r="177" spans="1:8" ht="25.5" x14ac:dyDescent="0.2">
      <c r="A177" s="8" t="s">
        <v>179</v>
      </c>
      <c r="B177" s="14" t="s">
        <v>32</v>
      </c>
      <c r="C177" s="73" t="s">
        <v>160</v>
      </c>
      <c r="D177" s="16" t="s">
        <v>72</v>
      </c>
      <c r="E177" s="8">
        <v>30</v>
      </c>
      <c r="F177" s="37">
        <v>40</v>
      </c>
      <c r="G177" s="38">
        <f>E177*F177</f>
        <v>1200</v>
      </c>
      <c r="H177" s="39">
        <f xml:space="preserve"> G177*1%</f>
        <v>12</v>
      </c>
    </row>
    <row r="178" spans="1:8" ht="25.5" x14ac:dyDescent="0.2">
      <c r="A178" s="8" t="s">
        <v>180</v>
      </c>
      <c r="B178" s="14" t="s">
        <v>33</v>
      </c>
      <c r="C178" s="73" t="s">
        <v>161</v>
      </c>
      <c r="D178" s="16" t="s">
        <v>72</v>
      </c>
      <c r="E178" s="8">
        <v>3</v>
      </c>
      <c r="F178" s="37">
        <v>40</v>
      </c>
      <c r="G178" s="38">
        <f t="shared" ref="G178:G182" si="26">E178*F178</f>
        <v>120</v>
      </c>
      <c r="H178" s="39">
        <f t="shared" ref="H178:H182" si="27" xml:space="preserve"> G178*1%</f>
        <v>1.2</v>
      </c>
    </row>
    <row r="179" spans="1:8" ht="25.5" x14ac:dyDescent="0.2">
      <c r="A179" s="8" t="s">
        <v>181</v>
      </c>
      <c r="B179" s="14" t="s">
        <v>34</v>
      </c>
      <c r="C179" s="73" t="s">
        <v>156</v>
      </c>
      <c r="D179" s="16" t="s">
        <v>72</v>
      </c>
      <c r="E179" s="8">
        <v>6</v>
      </c>
      <c r="F179" s="37">
        <v>50</v>
      </c>
      <c r="G179" s="38">
        <f t="shared" si="26"/>
        <v>300</v>
      </c>
      <c r="H179" s="39">
        <f t="shared" si="27"/>
        <v>3</v>
      </c>
    </row>
    <row r="180" spans="1:8" x14ac:dyDescent="0.2">
      <c r="A180" s="8" t="s">
        <v>182</v>
      </c>
      <c r="B180" s="14" t="s">
        <v>35</v>
      </c>
      <c r="C180" s="73" t="s">
        <v>157</v>
      </c>
      <c r="D180" s="16" t="s">
        <v>72</v>
      </c>
      <c r="E180" s="8">
        <v>3</v>
      </c>
      <c r="F180" s="37">
        <v>70</v>
      </c>
      <c r="G180" s="38">
        <f t="shared" si="26"/>
        <v>210</v>
      </c>
      <c r="H180" s="39">
        <f t="shared" si="27"/>
        <v>2.1</v>
      </c>
    </row>
    <row r="181" spans="1:8" x14ac:dyDescent="0.2">
      <c r="A181" s="8" t="s">
        <v>183</v>
      </c>
      <c r="B181" s="14" t="s">
        <v>36</v>
      </c>
      <c r="C181" s="73" t="s">
        <v>158</v>
      </c>
      <c r="D181" s="16" t="s">
        <v>72</v>
      </c>
      <c r="E181" s="8">
        <v>1</v>
      </c>
      <c r="F181" s="37">
        <v>50</v>
      </c>
      <c r="G181" s="38">
        <f t="shared" si="26"/>
        <v>50</v>
      </c>
      <c r="H181" s="39">
        <f t="shared" si="27"/>
        <v>0.5</v>
      </c>
    </row>
    <row r="182" spans="1:8" ht="25.5" x14ac:dyDescent="0.2">
      <c r="A182" s="8" t="s">
        <v>184</v>
      </c>
      <c r="B182" s="14" t="s">
        <v>37</v>
      </c>
      <c r="C182" s="73" t="s">
        <v>159</v>
      </c>
      <c r="D182" s="16" t="s">
        <v>72</v>
      </c>
      <c r="E182" s="8">
        <v>2</v>
      </c>
      <c r="F182" s="37">
        <v>150</v>
      </c>
      <c r="G182" s="38">
        <f t="shared" si="26"/>
        <v>300</v>
      </c>
      <c r="H182" s="39">
        <f t="shared" si="27"/>
        <v>3</v>
      </c>
    </row>
    <row r="183" spans="1:8" x14ac:dyDescent="0.2">
      <c r="A183" s="8"/>
      <c r="B183" s="14"/>
      <c r="C183" s="23" t="s">
        <v>222</v>
      </c>
      <c r="D183" s="4"/>
      <c r="E183" s="46"/>
      <c r="F183" s="46"/>
      <c r="G183" s="42">
        <f>SUM(G177:G182)</f>
        <v>2180</v>
      </c>
      <c r="H183" s="43">
        <f t="shared" ref="H183" si="28" xml:space="preserve"> G183*1%</f>
        <v>21.8</v>
      </c>
    </row>
    <row r="184" spans="1:8" x14ac:dyDescent="0.2">
      <c r="A184" s="9">
        <v>12</v>
      </c>
      <c r="B184" s="27" t="s">
        <v>164</v>
      </c>
      <c r="C184" s="22"/>
      <c r="D184" s="3"/>
      <c r="E184" s="44"/>
      <c r="F184" s="44"/>
      <c r="G184" s="44"/>
      <c r="H184" s="44"/>
    </row>
    <row r="185" spans="1:8" x14ac:dyDescent="0.2">
      <c r="A185" s="8" t="s">
        <v>148</v>
      </c>
      <c r="B185" s="14" t="s">
        <v>423</v>
      </c>
      <c r="C185" s="73" t="s">
        <v>3</v>
      </c>
      <c r="D185" s="1" t="s">
        <v>167</v>
      </c>
      <c r="E185" s="8">
        <v>3000</v>
      </c>
      <c r="F185" s="37">
        <v>0.15</v>
      </c>
      <c r="G185" s="38">
        <f>E185*F185</f>
        <v>450</v>
      </c>
      <c r="H185" s="39">
        <f xml:space="preserve"> G185*1%</f>
        <v>4.5</v>
      </c>
    </row>
    <row r="186" spans="1:8" ht="12.75" customHeight="1" x14ac:dyDescent="0.2">
      <c r="A186" s="8" t="s">
        <v>149</v>
      </c>
      <c r="B186" s="14" t="s">
        <v>470</v>
      </c>
      <c r="C186" s="73" t="s">
        <v>3</v>
      </c>
      <c r="D186" s="1" t="s">
        <v>167</v>
      </c>
      <c r="E186" s="8">
        <v>3000</v>
      </c>
      <c r="F186" s="37">
        <v>0.15</v>
      </c>
      <c r="G186" s="38">
        <f t="shared" ref="G186:G193" si="29">E186*F186</f>
        <v>450</v>
      </c>
      <c r="H186" s="39">
        <f t="shared" ref="H186:H193" si="30" xml:space="preserve"> G186*1%</f>
        <v>4.5</v>
      </c>
    </row>
    <row r="187" spans="1:8" x14ac:dyDescent="0.2">
      <c r="A187" s="8" t="s">
        <v>150</v>
      </c>
      <c r="B187" s="14" t="s">
        <v>187</v>
      </c>
      <c r="C187" s="73" t="s">
        <v>192</v>
      </c>
      <c r="D187" s="1" t="s">
        <v>167</v>
      </c>
      <c r="E187" s="8">
        <v>6000</v>
      </c>
      <c r="F187" s="37">
        <v>0.05</v>
      </c>
      <c r="G187" s="38">
        <f t="shared" si="29"/>
        <v>300</v>
      </c>
      <c r="H187" s="39">
        <f t="shared" si="30"/>
        <v>3</v>
      </c>
    </row>
    <row r="188" spans="1:8" x14ac:dyDescent="0.2">
      <c r="A188" s="8" t="s">
        <v>151</v>
      </c>
      <c r="B188" s="14" t="s">
        <v>194</v>
      </c>
      <c r="C188" s="73" t="s">
        <v>193</v>
      </c>
      <c r="D188" s="1" t="s">
        <v>167</v>
      </c>
      <c r="E188" s="8">
        <v>3000</v>
      </c>
      <c r="F188" s="37">
        <v>0.06</v>
      </c>
      <c r="G188" s="38">
        <f t="shared" si="29"/>
        <v>180</v>
      </c>
      <c r="H188" s="39">
        <f t="shared" si="30"/>
        <v>1.8</v>
      </c>
    </row>
    <row r="189" spans="1:8" x14ac:dyDescent="0.2">
      <c r="A189" s="8" t="s">
        <v>152</v>
      </c>
      <c r="B189" s="14" t="s">
        <v>188</v>
      </c>
      <c r="C189" s="73" t="s">
        <v>195</v>
      </c>
      <c r="D189" s="1" t="s">
        <v>167</v>
      </c>
      <c r="E189" s="8">
        <v>1000</v>
      </c>
      <c r="F189" s="37">
        <v>0.09</v>
      </c>
      <c r="G189" s="38">
        <f t="shared" si="29"/>
        <v>90</v>
      </c>
      <c r="H189" s="39">
        <f t="shared" si="30"/>
        <v>0.9</v>
      </c>
    </row>
    <row r="190" spans="1:8" ht="12.75" customHeight="1" x14ac:dyDescent="0.2">
      <c r="A190" s="8" t="s">
        <v>153</v>
      </c>
      <c r="B190" s="14" t="s">
        <v>425</v>
      </c>
      <c r="C190" s="73" t="s">
        <v>196</v>
      </c>
      <c r="D190" s="16" t="s">
        <v>167</v>
      </c>
      <c r="E190" s="8">
        <v>9000</v>
      </c>
      <c r="F190" s="37">
        <v>0.1</v>
      </c>
      <c r="G190" s="38">
        <f t="shared" si="29"/>
        <v>900</v>
      </c>
      <c r="H190" s="39">
        <f t="shared" si="30"/>
        <v>9</v>
      </c>
    </row>
    <row r="191" spans="1:8" ht="12.75" customHeight="1" x14ac:dyDescent="0.2">
      <c r="A191" s="8" t="s">
        <v>419</v>
      </c>
      <c r="B191" s="14" t="s">
        <v>424</v>
      </c>
      <c r="C191" s="73" t="s">
        <v>197</v>
      </c>
      <c r="D191" s="16" t="s">
        <v>167</v>
      </c>
      <c r="E191" s="8">
        <v>2000</v>
      </c>
      <c r="F191" s="37">
        <v>0.1</v>
      </c>
      <c r="G191" s="38">
        <f t="shared" si="29"/>
        <v>200</v>
      </c>
      <c r="H191" s="39">
        <f t="shared" si="30"/>
        <v>2</v>
      </c>
    </row>
    <row r="192" spans="1:8" x14ac:dyDescent="0.2">
      <c r="A192" s="8" t="s">
        <v>420</v>
      </c>
      <c r="B192" s="14" t="s">
        <v>199</v>
      </c>
      <c r="C192" s="73" t="s">
        <v>200</v>
      </c>
      <c r="D192" s="16" t="s">
        <v>167</v>
      </c>
      <c r="E192" s="8">
        <v>6000</v>
      </c>
      <c r="F192" s="37">
        <v>0.3</v>
      </c>
      <c r="G192" s="38">
        <f t="shared" si="29"/>
        <v>1800</v>
      </c>
      <c r="H192" s="39">
        <f t="shared" si="30"/>
        <v>18</v>
      </c>
    </row>
    <row r="193" spans="1:8" ht="12.75" customHeight="1" x14ac:dyDescent="0.2">
      <c r="A193" s="8" t="s">
        <v>421</v>
      </c>
      <c r="B193" s="14" t="s">
        <v>172</v>
      </c>
      <c r="C193" s="73" t="s">
        <v>198</v>
      </c>
      <c r="D193" s="16" t="s">
        <v>167</v>
      </c>
      <c r="E193" s="8">
        <v>1000</v>
      </c>
      <c r="F193" s="37">
        <v>0.2</v>
      </c>
      <c r="G193" s="38">
        <f t="shared" si="29"/>
        <v>200</v>
      </c>
      <c r="H193" s="39">
        <f t="shared" si="30"/>
        <v>2</v>
      </c>
    </row>
    <row r="194" spans="1:8" x14ac:dyDescent="0.2">
      <c r="A194" s="8"/>
      <c r="B194" s="14"/>
      <c r="C194" s="23" t="s">
        <v>223</v>
      </c>
      <c r="D194" s="4"/>
      <c r="E194" s="46"/>
      <c r="F194" s="46"/>
      <c r="G194" s="42">
        <f>SUM(G185:G193)</f>
        <v>4570</v>
      </c>
      <c r="H194" s="43">
        <f>SUM(H185:H193)</f>
        <v>45.7</v>
      </c>
    </row>
    <row r="195" spans="1:8" x14ac:dyDescent="0.2">
      <c r="A195" s="9">
        <v>13</v>
      </c>
      <c r="B195" s="27" t="s">
        <v>165</v>
      </c>
      <c r="C195" s="24"/>
      <c r="D195" s="3"/>
      <c r="E195" s="44"/>
      <c r="F195" s="44"/>
      <c r="G195" s="44"/>
      <c r="H195" s="44"/>
    </row>
    <row r="196" spans="1:8" x14ac:dyDescent="0.2">
      <c r="A196" s="8" t="s">
        <v>162</v>
      </c>
      <c r="B196" s="14" t="s">
        <v>170</v>
      </c>
      <c r="C196" s="73" t="s">
        <v>169</v>
      </c>
      <c r="D196" s="16" t="s">
        <v>167</v>
      </c>
      <c r="E196" s="8">
        <v>6000</v>
      </c>
      <c r="F196" s="37">
        <v>0.3</v>
      </c>
      <c r="G196" s="38">
        <f>E196*F196</f>
        <v>1800</v>
      </c>
      <c r="H196" s="39">
        <f xml:space="preserve"> G196*1%</f>
        <v>18</v>
      </c>
    </row>
    <row r="197" spans="1:8" x14ac:dyDescent="0.2">
      <c r="A197" s="8" t="s">
        <v>163</v>
      </c>
      <c r="B197" s="14" t="s">
        <v>171</v>
      </c>
      <c r="C197" s="74" t="s">
        <v>480</v>
      </c>
      <c r="D197" s="16" t="s">
        <v>167</v>
      </c>
      <c r="E197" s="8">
        <v>6000</v>
      </c>
      <c r="F197" s="37">
        <v>0.1</v>
      </c>
      <c r="G197" s="38">
        <f>E197*F197</f>
        <v>600</v>
      </c>
      <c r="H197" s="39">
        <f xml:space="preserve"> G197*1%</f>
        <v>6</v>
      </c>
    </row>
    <row r="198" spans="1:8" x14ac:dyDescent="0.2">
      <c r="A198" s="8"/>
      <c r="B198" s="14"/>
      <c r="C198" s="23" t="s">
        <v>224</v>
      </c>
      <c r="D198" s="4"/>
      <c r="E198" s="46"/>
      <c r="F198" s="46"/>
      <c r="G198" s="42">
        <f>SUM(G196:G197)</f>
        <v>2400</v>
      </c>
      <c r="H198" s="43">
        <f>SUM(H196:H197)</f>
        <v>24</v>
      </c>
    </row>
    <row r="199" spans="1:8" x14ac:dyDescent="0.2">
      <c r="A199" s="9">
        <v>14</v>
      </c>
      <c r="B199" s="27" t="s">
        <v>166</v>
      </c>
      <c r="C199" s="24"/>
      <c r="D199" s="3"/>
      <c r="E199" s="44"/>
      <c r="F199" s="44"/>
      <c r="G199" s="44"/>
      <c r="H199" s="44"/>
    </row>
    <row r="200" spans="1:8" ht="25.5" x14ac:dyDescent="0.2">
      <c r="A200" s="8" t="s">
        <v>185</v>
      </c>
      <c r="B200" s="14" t="s">
        <v>190</v>
      </c>
      <c r="C200" s="73" t="s">
        <v>189</v>
      </c>
      <c r="D200" s="16" t="s">
        <v>167</v>
      </c>
      <c r="E200" s="8">
        <v>3000</v>
      </c>
      <c r="F200" s="37">
        <v>0.3</v>
      </c>
      <c r="G200" s="38">
        <f>E200*F200</f>
        <v>900</v>
      </c>
      <c r="H200" s="39">
        <f xml:space="preserve"> G200*1%</f>
        <v>9</v>
      </c>
    </row>
    <row r="201" spans="1:8" x14ac:dyDescent="0.2">
      <c r="A201" s="8" t="s">
        <v>186</v>
      </c>
      <c r="B201" s="14" t="s">
        <v>168</v>
      </c>
      <c r="C201" s="73" t="s">
        <v>191</v>
      </c>
      <c r="D201" s="16" t="s">
        <v>167</v>
      </c>
      <c r="E201" s="8">
        <v>3000</v>
      </c>
      <c r="F201" s="37">
        <v>0.25</v>
      </c>
      <c r="G201" s="38">
        <f>E201*F201</f>
        <v>750</v>
      </c>
      <c r="H201" s="39">
        <f xml:space="preserve"> G201*1%</f>
        <v>7.5</v>
      </c>
    </row>
    <row r="202" spans="1:8" x14ac:dyDescent="0.2">
      <c r="A202" s="8"/>
      <c r="B202" s="14"/>
      <c r="C202" s="23" t="s">
        <v>225</v>
      </c>
      <c r="D202" s="4"/>
      <c r="E202" s="4"/>
      <c r="F202" s="4"/>
      <c r="G202" s="42">
        <f>SUM(G200:G201)</f>
        <v>1650</v>
      </c>
      <c r="H202" s="43">
        <f>SUM(H200:H201)</f>
        <v>16.5</v>
      </c>
    </row>
    <row r="203" spans="1:8" x14ac:dyDescent="0.2">
      <c r="A203" s="9">
        <v>15</v>
      </c>
      <c r="B203" s="27" t="s">
        <v>114</v>
      </c>
      <c r="C203" s="68"/>
      <c r="D203" s="69"/>
      <c r="E203" s="44"/>
      <c r="F203" s="70"/>
      <c r="G203" s="71"/>
      <c r="H203" s="72"/>
    </row>
    <row r="204" spans="1:8" ht="51" x14ac:dyDescent="0.2">
      <c r="A204" s="75"/>
      <c r="B204" s="76"/>
      <c r="C204" s="63" t="s">
        <v>422</v>
      </c>
      <c r="D204" s="16" t="s">
        <v>72</v>
      </c>
      <c r="E204" s="8">
        <v>14</v>
      </c>
      <c r="F204" s="37">
        <v>1500</v>
      </c>
      <c r="G204" s="47">
        <f xml:space="preserve"> F204*E204</f>
        <v>21000</v>
      </c>
      <c r="H204" s="39">
        <f xml:space="preserve"> G204*1%</f>
        <v>210</v>
      </c>
    </row>
    <row r="205" spans="1:8" x14ac:dyDescent="0.2">
      <c r="A205" s="16"/>
      <c r="B205" s="14"/>
      <c r="C205" s="23" t="s">
        <v>226</v>
      </c>
      <c r="D205" s="4"/>
      <c r="E205" s="4"/>
      <c r="F205" s="4"/>
      <c r="G205" s="47">
        <f>SUM(G204)</f>
        <v>21000</v>
      </c>
      <c r="H205" s="39">
        <f>SUM(H204)</f>
        <v>210</v>
      </c>
    </row>
    <row r="206" spans="1:8" x14ac:dyDescent="0.2">
      <c r="G206" s="48">
        <f>G205+G202+G198+G194+G183+G175+G158+G115+G107+G56+G50+G47+G33+G28+G22</f>
        <v>238857.66999999998</v>
      </c>
      <c r="H206" s="49">
        <f xml:space="preserve"> G206*1%</f>
        <v>2388.5767000000001</v>
      </c>
    </row>
    <row r="209" spans="2:3" ht="15.75" x14ac:dyDescent="0.2">
      <c r="B209" s="51"/>
    </row>
    <row r="210" spans="2:3" ht="15.75" x14ac:dyDescent="0.2">
      <c r="B210" s="51" t="s">
        <v>426</v>
      </c>
    </row>
    <row r="211" spans="2:3" ht="15.75" x14ac:dyDescent="0.2">
      <c r="B211" s="51" t="s">
        <v>427</v>
      </c>
    </row>
    <row r="212" spans="2:3" ht="15.75" x14ac:dyDescent="0.2">
      <c r="B212" s="51"/>
    </row>
    <row r="213" spans="2:3" ht="15.75" x14ac:dyDescent="0.2">
      <c r="B213" s="51"/>
    </row>
    <row r="214" spans="2:3" ht="15.75" x14ac:dyDescent="0.2">
      <c r="B214" s="51" t="s">
        <v>428</v>
      </c>
    </row>
    <row r="215" spans="2:3" ht="15.75" x14ac:dyDescent="0.2">
      <c r="B215" s="81" t="s">
        <v>429</v>
      </c>
      <c r="C215" s="81"/>
    </row>
    <row r="216" spans="2:3" ht="15.75" x14ac:dyDescent="0.2">
      <c r="B216" s="51"/>
    </row>
  </sheetData>
  <mergeCells count="4">
    <mergeCell ref="A1:G1"/>
    <mergeCell ref="C58:C102"/>
    <mergeCell ref="A3:H3"/>
    <mergeCell ref="B215:C215"/>
  </mergeCells>
  <pageMargins left="0" right="0" top="0" bottom="0" header="0" footer="0"/>
  <pageSetup paperSize="9" scale="8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3"/>
  <sheetViews>
    <sheetView topLeftCell="A164" workbookViewId="0">
      <selection activeCell="H198" sqref="H198"/>
    </sheetView>
  </sheetViews>
  <sheetFormatPr defaultRowHeight="15" x14ac:dyDescent="0.25"/>
  <cols>
    <col min="1" max="1" width="10.7109375" customWidth="1"/>
  </cols>
  <sheetData>
    <row r="1" spans="1:5" ht="15.75" x14ac:dyDescent="0.25">
      <c r="A1" s="12"/>
    </row>
    <row r="2" spans="1:5" ht="15.75" x14ac:dyDescent="0.25">
      <c r="A2" s="12"/>
      <c r="E2" s="13">
        <v>153.41999999999999</v>
      </c>
    </row>
    <row r="3" spans="1:5" ht="15.75" x14ac:dyDescent="0.25">
      <c r="A3" s="12"/>
      <c r="E3" s="13"/>
    </row>
    <row r="4" spans="1:5" ht="15.75" x14ac:dyDescent="0.25">
      <c r="A4" s="12"/>
      <c r="E4" s="13"/>
    </row>
    <row r="5" spans="1:5" ht="15.75" x14ac:dyDescent="0.25">
      <c r="A5" s="12"/>
      <c r="E5" s="13"/>
    </row>
    <row r="6" spans="1:5" ht="15.75" x14ac:dyDescent="0.25">
      <c r="A6" s="12"/>
      <c r="E6" s="13"/>
    </row>
    <row r="7" spans="1:5" ht="15.75" x14ac:dyDescent="0.25">
      <c r="A7" s="12"/>
      <c r="E7" s="13"/>
    </row>
    <row r="8" spans="1:5" ht="15.75" x14ac:dyDescent="0.25">
      <c r="A8" s="12"/>
      <c r="E8" s="13"/>
    </row>
    <row r="9" spans="1:5" ht="15.75" x14ac:dyDescent="0.25">
      <c r="A9" s="12"/>
      <c r="E9" s="13">
        <v>147.35</v>
      </c>
    </row>
    <row r="10" spans="1:5" ht="15.75" x14ac:dyDescent="0.25">
      <c r="A10" s="12"/>
      <c r="E10" s="13"/>
    </row>
    <row r="11" spans="1:5" ht="15.75" x14ac:dyDescent="0.25">
      <c r="A11" s="11" t="e">
        <f t="shared" ref="A11" si="0">#REF!* 1%</f>
        <v>#REF!</v>
      </c>
      <c r="E11" s="13"/>
    </row>
    <row r="12" spans="1:5" ht="15.75" x14ac:dyDescent="0.25">
      <c r="A12" s="12"/>
      <c r="E12" s="13"/>
    </row>
    <row r="13" spans="1:5" ht="15.75" x14ac:dyDescent="0.25">
      <c r="A13" s="12"/>
      <c r="E13" s="13"/>
    </row>
    <row r="14" spans="1:5" ht="15.75" x14ac:dyDescent="0.25">
      <c r="A14" s="12"/>
      <c r="E14" s="13"/>
    </row>
    <row r="15" spans="1:5" ht="15.75" x14ac:dyDescent="0.25">
      <c r="A15" s="12"/>
      <c r="E15" s="13"/>
    </row>
    <row r="16" spans="1:5" ht="15.75" x14ac:dyDescent="0.25">
      <c r="A16" s="12"/>
      <c r="E16" s="13">
        <v>30.13</v>
      </c>
    </row>
    <row r="17" spans="1:5" ht="15.75" x14ac:dyDescent="0.25">
      <c r="A17" s="12"/>
      <c r="E17" s="13"/>
    </row>
    <row r="18" spans="1:5" ht="15.75" x14ac:dyDescent="0.25">
      <c r="A18" s="11" t="e">
        <f t="shared" ref="A18" si="1">#REF!* 1%</f>
        <v>#REF!</v>
      </c>
      <c r="E18" s="13"/>
    </row>
    <row r="19" spans="1:5" ht="15.75" x14ac:dyDescent="0.25">
      <c r="A19" s="12"/>
      <c r="E19" s="13"/>
    </row>
    <row r="20" spans="1:5" ht="15.75" x14ac:dyDescent="0.25">
      <c r="A20" s="12"/>
      <c r="E20" s="13"/>
    </row>
    <row r="21" spans="1:5" ht="15.75" x14ac:dyDescent="0.25">
      <c r="A21" s="12"/>
      <c r="E21" s="13">
        <v>16.2</v>
      </c>
    </row>
    <row r="22" spans="1:5" ht="15.75" x14ac:dyDescent="0.25">
      <c r="A22" s="12"/>
      <c r="E22" s="13"/>
    </row>
    <row r="23" spans="1:5" ht="15.75" x14ac:dyDescent="0.25">
      <c r="A23" s="12"/>
      <c r="E23" s="13"/>
    </row>
    <row r="24" spans="1:5" ht="15.75" x14ac:dyDescent="0.25">
      <c r="A24" s="12"/>
      <c r="E24" s="13"/>
    </row>
    <row r="25" spans="1:5" ht="15.75" x14ac:dyDescent="0.25">
      <c r="A25" s="11" t="e">
        <f t="shared" ref="A25" si="2">#REF!* 1%</f>
        <v>#REF!</v>
      </c>
      <c r="E25" s="13"/>
    </row>
    <row r="26" spans="1:5" ht="15.75" x14ac:dyDescent="0.25">
      <c r="A26" s="12"/>
      <c r="E26" s="13"/>
    </row>
    <row r="27" spans="1:5" ht="15.75" x14ac:dyDescent="0.25">
      <c r="A27" s="12"/>
      <c r="E27" s="13">
        <v>16.3</v>
      </c>
    </row>
    <row r="28" spans="1:5" ht="15.75" x14ac:dyDescent="0.25">
      <c r="A28" s="12"/>
      <c r="E28" s="13"/>
    </row>
    <row r="29" spans="1:5" ht="15.75" x14ac:dyDescent="0.25">
      <c r="A29" s="12"/>
      <c r="E29" s="13"/>
    </row>
    <row r="30" spans="1:5" ht="15.75" x14ac:dyDescent="0.25">
      <c r="A30" s="11" t="e">
        <f t="shared" ref="A30" si="3">#REF!* 1%</f>
        <v>#REF!</v>
      </c>
      <c r="E30" s="13"/>
    </row>
    <row r="31" spans="1:5" ht="15.75" x14ac:dyDescent="0.25">
      <c r="A31" s="12"/>
      <c r="E31" s="13"/>
    </row>
    <row r="32" spans="1:5" ht="15.75" x14ac:dyDescent="0.25">
      <c r="A32" s="12"/>
      <c r="E32" s="13">
        <v>60.4</v>
      </c>
    </row>
    <row r="33" spans="1:5" ht="15.75" x14ac:dyDescent="0.25">
      <c r="A33" s="12"/>
      <c r="E33" s="13"/>
    </row>
    <row r="34" spans="1:5" ht="15.75" x14ac:dyDescent="0.25">
      <c r="A34" s="12"/>
      <c r="E34" s="13"/>
    </row>
    <row r="35" spans="1:5" ht="15.75" x14ac:dyDescent="0.25">
      <c r="A35" s="12"/>
      <c r="E35" s="13"/>
    </row>
    <row r="36" spans="1:5" ht="15.75" x14ac:dyDescent="0.25">
      <c r="A36" s="11" t="e">
        <f t="shared" ref="A36" si="4">#REF!* 1%</f>
        <v>#REF!</v>
      </c>
      <c r="E36" s="13"/>
    </row>
    <row r="37" spans="1:5" ht="15.75" x14ac:dyDescent="0.25">
      <c r="A37" s="12"/>
      <c r="E37" s="13"/>
    </row>
    <row r="38" spans="1:5" ht="15.75" x14ac:dyDescent="0.25">
      <c r="A38" s="12"/>
      <c r="E38" s="13">
        <v>131</v>
      </c>
    </row>
    <row r="39" spans="1:5" ht="15.75" x14ac:dyDescent="0.25">
      <c r="A39" s="12"/>
      <c r="E39" s="13"/>
    </row>
    <row r="40" spans="1:5" ht="15.75" x14ac:dyDescent="0.25">
      <c r="A40" s="12"/>
      <c r="E40" s="13"/>
    </row>
    <row r="41" spans="1:5" ht="15.75" x14ac:dyDescent="0.25">
      <c r="A41" s="11" t="e">
        <f t="shared" ref="A41" si="5">#REF!* 1%</f>
        <v>#REF!</v>
      </c>
      <c r="E41" s="13">
        <v>10.4</v>
      </c>
    </row>
    <row r="42" spans="1:5" ht="15.75" x14ac:dyDescent="0.25">
      <c r="A42" s="12"/>
      <c r="E42" s="13"/>
    </row>
    <row r="43" spans="1:5" ht="15.75" x14ac:dyDescent="0.25">
      <c r="A43" s="12"/>
      <c r="E43" s="13"/>
    </row>
    <row r="44" spans="1:5" ht="15.75" x14ac:dyDescent="0.25">
      <c r="A44" s="12"/>
      <c r="E44" s="13"/>
    </row>
    <row r="45" spans="1:5" ht="15.75" x14ac:dyDescent="0.25">
      <c r="A45" s="12"/>
      <c r="E45" s="13"/>
    </row>
    <row r="46" spans="1:5" ht="15.75" x14ac:dyDescent="0.25">
      <c r="A46" s="12"/>
      <c r="E46" s="13"/>
    </row>
    <row r="47" spans="1:5" ht="15.75" x14ac:dyDescent="0.25">
      <c r="A47" s="11" t="e">
        <f t="shared" ref="A47" si="6">#REF!* 1%</f>
        <v>#REF!</v>
      </c>
      <c r="E47" s="13">
        <v>13.4</v>
      </c>
    </row>
    <row r="48" spans="1:5" ht="15.75" x14ac:dyDescent="0.25">
      <c r="A48" s="12"/>
      <c r="E48" s="13"/>
    </row>
    <row r="49" spans="1:5" ht="15.75" x14ac:dyDescent="0.25">
      <c r="A49" s="12"/>
      <c r="E49" s="13"/>
    </row>
    <row r="50" spans="1:5" ht="15.75" x14ac:dyDescent="0.25">
      <c r="A50" s="11" t="e">
        <f t="shared" ref="A50" si="7">#REF!* 1%</f>
        <v>#REF!</v>
      </c>
      <c r="E50" s="13"/>
    </row>
    <row r="51" spans="1:5" ht="15.75" x14ac:dyDescent="0.25">
      <c r="A51" s="12"/>
      <c r="E51" s="13"/>
    </row>
    <row r="52" spans="1:5" ht="15.75" x14ac:dyDescent="0.25">
      <c r="A52" s="12"/>
      <c r="E52" s="13"/>
    </row>
    <row r="53" spans="1:5" ht="15.75" x14ac:dyDescent="0.25">
      <c r="A53" s="12"/>
      <c r="E53" s="13"/>
    </row>
    <row r="54" spans="1:5" ht="15.75" x14ac:dyDescent="0.25">
      <c r="A54" s="12"/>
      <c r="E54" s="13"/>
    </row>
    <row r="55" spans="1:5" ht="15.75" x14ac:dyDescent="0.25">
      <c r="A55" s="12"/>
      <c r="E55" s="13"/>
    </row>
    <row r="56" spans="1:5" ht="15.75" x14ac:dyDescent="0.25">
      <c r="A56" s="11" t="e">
        <f t="shared" ref="A56" si="8">#REF!* 1%</f>
        <v>#REF!</v>
      </c>
      <c r="E56" s="13"/>
    </row>
    <row r="57" spans="1:5" ht="15.75" x14ac:dyDescent="0.25">
      <c r="A57" s="12"/>
      <c r="E57" s="13"/>
    </row>
    <row r="58" spans="1:5" ht="15.75" x14ac:dyDescent="0.25">
      <c r="A58" s="12"/>
      <c r="E58" s="13"/>
    </row>
    <row r="59" spans="1:5" ht="15.75" x14ac:dyDescent="0.25">
      <c r="A59" s="12"/>
      <c r="E59" s="13"/>
    </row>
    <row r="60" spans="1:5" ht="15.75" x14ac:dyDescent="0.25">
      <c r="A60" s="12"/>
      <c r="E60" s="13"/>
    </row>
    <row r="61" spans="1:5" ht="15.75" x14ac:dyDescent="0.25">
      <c r="A61" s="12"/>
      <c r="E61" s="13"/>
    </row>
    <row r="62" spans="1:5" ht="15.75" x14ac:dyDescent="0.25">
      <c r="A62" s="12"/>
      <c r="E62" s="13"/>
    </row>
    <row r="63" spans="1:5" ht="15.75" x14ac:dyDescent="0.25">
      <c r="A63" s="12"/>
      <c r="E63" s="13"/>
    </row>
    <row r="64" spans="1:5" ht="15.75" x14ac:dyDescent="0.25">
      <c r="A64" s="12"/>
      <c r="E64" s="13"/>
    </row>
    <row r="65" spans="1:5" ht="15.75" x14ac:dyDescent="0.25">
      <c r="A65" s="12"/>
      <c r="E65" s="13"/>
    </row>
    <row r="66" spans="1:5" ht="15.75" x14ac:dyDescent="0.25">
      <c r="A66" s="12"/>
      <c r="E66" s="13"/>
    </row>
    <row r="67" spans="1:5" ht="15.75" x14ac:dyDescent="0.25">
      <c r="A67" s="12"/>
      <c r="E67" s="13"/>
    </row>
    <row r="68" spans="1:5" ht="15.75" x14ac:dyDescent="0.25">
      <c r="A68" s="12"/>
      <c r="E68" s="13"/>
    </row>
    <row r="69" spans="1:5" ht="15.75" x14ac:dyDescent="0.25">
      <c r="A69" s="12"/>
      <c r="E69" s="13"/>
    </row>
    <row r="70" spans="1:5" ht="15.75" x14ac:dyDescent="0.25">
      <c r="A70" s="12"/>
      <c r="E70" s="13"/>
    </row>
    <row r="71" spans="1:5" ht="15.75" x14ac:dyDescent="0.25">
      <c r="A71" s="12"/>
      <c r="E71" s="13"/>
    </row>
    <row r="72" spans="1:5" ht="15.75" x14ac:dyDescent="0.25">
      <c r="A72" s="12"/>
      <c r="E72" s="13"/>
    </row>
    <row r="73" spans="1:5" ht="15.75" x14ac:dyDescent="0.25">
      <c r="A73" s="12"/>
      <c r="E73" s="13"/>
    </row>
    <row r="74" spans="1:5" ht="15.75" x14ac:dyDescent="0.25">
      <c r="A74" s="12"/>
      <c r="E74" s="13"/>
    </row>
    <row r="75" spans="1:5" ht="15.75" x14ac:dyDescent="0.25">
      <c r="A75" s="12"/>
      <c r="E75" s="13"/>
    </row>
    <row r="76" spans="1:5" ht="15.75" x14ac:dyDescent="0.25">
      <c r="A76" s="12"/>
      <c r="E76" s="13"/>
    </row>
    <row r="77" spans="1:5" ht="15.75" x14ac:dyDescent="0.25">
      <c r="A77" s="12"/>
      <c r="E77" s="13"/>
    </row>
    <row r="78" spans="1:5" ht="15.75" x14ac:dyDescent="0.25">
      <c r="A78" s="12"/>
      <c r="E78" s="13"/>
    </row>
    <row r="79" spans="1:5" ht="15.75" x14ac:dyDescent="0.25">
      <c r="A79" s="12"/>
      <c r="E79" s="13"/>
    </row>
    <row r="80" spans="1:5" ht="15.75" x14ac:dyDescent="0.25">
      <c r="A80" s="12"/>
      <c r="E80" s="13"/>
    </row>
    <row r="81" spans="1:5" ht="15.75" x14ac:dyDescent="0.25">
      <c r="A81" s="12"/>
      <c r="E81" s="13"/>
    </row>
    <row r="82" spans="1:5" ht="15.75" x14ac:dyDescent="0.25">
      <c r="A82" s="12"/>
      <c r="E82" s="13"/>
    </row>
    <row r="83" spans="1:5" ht="15.75" x14ac:dyDescent="0.25">
      <c r="A83" s="12"/>
      <c r="E83" s="13"/>
    </row>
    <row r="84" spans="1:5" ht="15.75" x14ac:dyDescent="0.25">
      <c r="A84" s="12"/>
      <c r="E84" s="13"/>
    </row>
    <row r="85" spans="1:5" ht="15.75" x14ac:dyDescent="0.25">
      <c r="A85" s="12"/>
      <c r="E85" s="13"/>
    </row>
    <row r="86" spans="1:5" ht="15.75" x14ac:dyDescent="0.25">
      <c r="A86" s="12"/>
      <c r="E86" s="13">
        <v>27.38</v>
      </c>
    </row>
    <row r="87" spans="1:5" ht="15.75" x14ac:dyDescent="0.25">
      <c r="A87" s="12"/>
      <c r="E87" s="13"/>
    </row>
    <row r="88" spans="1:5" ht="15.75" x14ac:dyDescent="0.25">
      <c r="A88" s="12"/>
      <c r="E88" s="13"/>
    </row>
    <row r="89" spans="1:5" ht="15.75" x14ac:dyDescent="0.25">
      <c r="A89" s="12"/>
      <c r="E89" s="13"/>
    </row>
    <row r="90" spans="1:5" ht="15.75" x14ac:dyDescent="0.25">
      <c r="A90" s="12"/>
      <c r="E90" s="13"/>
    </row>
    <row r="91" spans="1:5" ht="15.75" x14ac:dyDescent="0.25">
      <c r="A91" s="12"/>
      <c r="E91" s="13"/>
    </row>
    <row r="92" spans="1:5" ht="15.75" x14ac:dyDescent="0.25">
      <c r="A92" s="12"/>
      <c r="E92" s="13"/>
    </row>
    <row r="93" spans="1:5" ht="15.75" x14ac:dyDescent="0.25">
      <c r="A93" s="12"/>
      <c r="E93" s="13"/>
    </row>
    <row r="94" spans="1:5" ht="15.75" x14ac:dyDescent="0.25">
      <c r="A94" s="12"/>
      <c r="E94" s="13"/>
    </row>
    <row r="95" spans="1:5" ht="15.75" x14ac:dyDescent="0.25">
      <c r="A95" s="11" t="e">
        <f t="shared" ref="A95" si="9">#REF!* 1%</f>
        <v>#REF!</v>
      </c>
      <c r="E95" s="13"/>
    </row>
    <row r="96" spans="1:5" ht="15.75" x14ac:dyDescent="0.25">
      <c r="A96" s="12"/>
      <c r="E96" s="13"/>
    </row>
    <row r="97" spans="1:5" ht="15.75" x14ac:dyDescent="0.25">
      <c r="A97" s="12"/>
      <c r="E97" s="13">
        <v>2.0299999999999998</v>
      </c>
    </row>
    <row r="98" spans="1:5" ht="15.75" x14ac:dyDescent="0.25">
      <c r="A98" s="12"/>
      <c r="E98" s="13"/>
    </row>
    <row r="99" spans="1:5" ht="15.75" x14ac:dyDescent="0.25">
      <c r="A99" s="12"/>
      <c r="E99" s="13"/>
    </row>
    <row r="100" spans="1:5" ht="15.75" x14ac:dyDescent="0.25">
      <c r="A100" s="12"/>
      <c r="E100" s="13"/>
    </row>
    <row r="101" spans="1:5" ht="15.75" x14ac:dyDescent="0.25">
      <c r="A101" s="12"/>
      <c r="E101" s="13"/>
    </row>
    <row r="102" spans="1:5" ht="15.75" x14ac:dyDescent="0.25">
      <c r="A102" s="12"/>
      <c r="E102" s="13"/>
    </row>
    <row r="103" spans="1:5" ht="15.75" x14ac:dyDescent="0.25">
      <c r="A103" s="12"/>
      <c r="E103" s="13"/>
    </row>
    <row r="104" spans="1:5" ht="15.75" x14ac:dyDescent="0.25">
      <c r="A104" s="12"/>
      <c r="E104" s="13"/>
    </row>
    <row r="105" spans="1:5" ht="15.75" x14ac:dyDescent="0.25">
      <c r="A105" s="12"/>
      <c r="E105" s="13"/>
    </row>
    <row r="106" spans="1:5" ht="15.75" x14ac:dyDescent="0.25">
      <c r="A106" s="11" t="e">
        <f t="shared" ref="A106" si="10">#REF!* 1%</f>
        <v>#REF!</v>
      </c>
      <c r="E106" s="13">
        <v>586.19000000000005</v>
      </c>
    </row>
    <row r="107" spans="1:5" ht="15.75" x14ac:dyDescent="0.25">
      <c r="A107" s="12"/>
      <c r="E107" s="13"/>
    </row>
    <row r="108" spans="1:5" ht="15.75" x14ac:dyDescent="0.25">
      <c r="A108" s="12"/>
      <c r="E108" s="13"/>
    </row>
    <row r="109" spans="1:5" ht="15.75" x14ac:dyDescent="0.25">
      <c r="A109" s="12"/>
      <c r="E109" s="13"/>
    </row>
    <row r="110" spans="1:5" ht="15.75" x14ac:dyDescent="0.25">
      <c r="A110" s="12"/>
      <c r="E110" s="13"/>
    </row>
    <row r="111" spans="1:5" ht="15.75" x14ac:dyDescent="0.25">
      <c r="A111" s="12"/>
      <c r="E111" s="13"/>
    </row>
    <row r="112" spans="1:5" ht="15.75" x14ac:dyDescent="0.25">
      <c r="A112" s="12"/>
      <c r="E112" s="13"/>
    </row>
    <row r="113" spans="1:5" ht="15.75" x14ac:dyDescent="0.25">
      <c r="A113" s="12"/>
      <c r="E113" s="13"/>
    </row>
    <row r="114" spans="1:5" ht="15.75" x14ac:dyDescent="0.25">
      <c r="A114" s="12"/>
      <c r="E114" s="13"/>
    </row>
    <row r="115" spans="1:5" ht="15.75" x14ac:dyDescent="0.25">
      <c r="A115" s="11" t="e">
        <f t="shared" ref="A115" si="11">#REF!* 1%</f>
        <v>#REF!</v>
      </c>
      <c r="E115" s="13"/>
    </row>
    <row r="116" spans="1:5" ht="15.75" x14ac:dyDescent="0.25">
      <c r="A116" s="12"/>
      <c r="E116" s="13"/>
    </row>
    <row r="117" spans="1:5" ht="15.75" x14ac:dyDescent="0.25">
      <c r="A117" s="12"/>
      <c r="E117" s="13"/>
    </row>
    <row r="118" spans="1:5" ht="15.75" x14ac:dyDescent="0.25">
      <c r="A118" s="12"/>
      <c r="E118" s="13"/>
    </row>
    <row r="119" spans="1:5" ht="15.75" x14ac:dyDescent="0.25">
      <c r="A119" s="12"/>
      <c r="E119" s="13"/>
    </row>
    <row r="120" spans="1:5" ht="15.75" x14ac:dyDescent="0.25">
      <c r="A120" s="12"/>
      <c r="E120" s="13"/>
    </row>
    <row r="121" spans="1:5" ht="15.75" x14ac:dyDescent="0.25">
      <c r="A121" s="12"/>
      <c r="E121" s="13"/>
    </row>
    <row r="122" spans="1:5" ht="15.75" x14ac:dyDescent="0.25">
      <c r="A122" s="12"/>
      <c r="E122" s="13"/>
    </row>
    <row r="123" spans="1:5" ht="15.75" x14ac:dyDescent="0.25">
      <c r="A123" s="12"/>
      <c r="E123" s="13"/>
    </row>
    <row r="124" spans="1:5" ht="15.75" x14ac:dyDescent="0.25">
      <c r="A124" s="12"/>
      <c r="E124" s="13"/>
    </row>
    <row r="125" spans="1:5" ht="15.75" x14ac:dyDescent="0.25">
      <c r="A125" s="12"/>
      <c r="E125" s="13"/>
    </row>
    <row r="126" spans="1:5" ht="15.75" x14ac:dyDescent="0.25">
      <c r="A126" s="12"/>
      <c r="E126" s="13"/>
    </row>
    <row r="127" spans="1:5" ht="15.75" x14ac:dyDescent="0.25">
      <c r="A127" s="12"/>
      <c r="E127" s="13"/>
    </row>
    <row r="128" spans="1:5" ht="15.75" x14ac:dyDescent="0.25">
      <c r="A128" s="12"/>
      <c r="E128" s="13"/>
    </row>
    <row r="129" spans="1:5" ht="15.75" x14ac:dyDescent="0.25">
      <c r="A129" s="12"/>
      <c r="E129" s="13"/>
    </row>
    <row r="130" spans="1:5" ht="15.75" x14ac:dyDescent="0.25">
      <c r="A130" s="12"/>
      <c r="E130" s="13"/>
    </row>
    <row r="131" spans="1:5" ht="15.75" x14ac:dyDescent="0.25">
      <c r="A131" s="12"/>
      <c r="E131" s="13"/>
    </row>
    <row r="132" spans="1:5" ht="15.75" x14ac:dyDescent="0.25">
      <c r="A132" s="12"/>
      <c r="E132" s="13"/>
    </row>
    <row r="133" spans="1:5" ht="15.75" x14ac:dyDescent="0.25">
      <c r="A133" s="12"/>
      <c r="E133" s="13"/>
    </row>
    <row r="134" spans="1:5" ht="15.75" x14ac:dyDescent="0.25">
      <c r="A134" s="12"/>
      <c r="E134" s="13"/>
    </row>
    <row r="135" spans="1:5" ht="15.75" x14ac:dyDescent="0.25">
      <c r="A135" s="12"/>
      <c r="E135" s="13"/>
    </row>
    <row r="136" spans="1:5" ht="15.75" x14ac:dyDescent="0.25">
      <c r="A136" s="12"/>
      <c r="E136" s="13"/>
    </row>
    <row r="137" spans="1:5" ht="15.75" x14ac:dyDescent="0.25">
      <c r="A137" s="12"/>
      <c r="E137" s="13"/>
    </row>
    <row r="138" spans="1:5" ht="15.75" x14ac:dyDescent="0.25">
      <c r="A138" s="12"/>
      <c r="E138" s="13"/>
    </row>
    <row r="139" spans="1:5" ht="15.75" x14ac:dyDescent="0.25">
      <c r="A139" s="12"/>
      <c r="E139" s="13"/>
    </row>
    <row r="140" spans="1:5" ht="15.75" x14ac:dyDescent="0.25">
      <c r="A140" s="12"/>
      <c r="E140" s="13"/>
    </row>
    <row r="141" spans="1:5" ht="15.75" x14ac:dyDescent="0.25">
      <c r="A141" s="12"/>
      <c r="E141" s="13">
        <v>761.77</v>
      </c>
    </row>
    <row r="142" spans="1:5" ht="15.75" x14ac:dyDescent="0.25">
      <c r="A142" s="12"/>
      <c r="E142" s="13"/>
    </row>
    <row r="143" spans="1:5" ht="15.75" x14ac:dyDescent="0.25">
      <c r="A143" s="12"/>
      <c r="E143" s="13"/>
    </row>
    <row r="144" spans="1:5" ht="15.75" x14ac:dyDescent="0.25">
      <c r="A144" s="12"/>
      <c r="E144" s="13"/>
    </row>
    <row r="145" spans="1:5" ht="15.75" x14ac:dyDescent="0.25">
      <c r="A145" s="12"/>
      <c r="E145" s="13"/>
    </row>
    <row r="146" spans="1:5" ht="15.75" x14ac:dyDescent="0.25">
      <c r="A146" s="12"/>
      <c r="E146" s="13"/>
    </row>
    <row r="147" spans="1:5" ht="15.75" x14ac:dyDescent="0.25">
      <c r="A147" s="12"/>
      <c r="E147" s="13"/>
    </row>
    <row r="148" spans="1:5" ht="15.75" x14ac:dyDescent="0.25">
      <c r="A148" s="12"/>
      <c r="E148" s="13"/>
    </row>
    <row r="149" spans="1:5" ht="15.75" x14ac:dyDescent="0.25">
      <c r="A149" s="12"/>
      <c r="E149" s="13"/>
    </row>
    <row r="150" spans="1:5" ht="15.75" x14ac:dyDescent="0.25">
      <c r="A150" s="11" t="e">
        <f t="shared" ref="A150" si="12">#REF!* 1%</f>
        <v>#REF!</v>
      </c>
      <c r="E150" s="13"/>
    </row>
    <row r="151" spans="1:5" ht="15.75" x14ac:dyDescent="0.25">
      <c r="A151" s="12"/>
      <c r="E151" s="13"/>
    </row>
    <row r="152" spans="1:5" ht="15.75" x14ac:dyDescent="0.25">
      <c r="A152" s="12"/>
      <c r="E152" s="13"/>
    </row>
    <row r="153" spans="1:5" ht="15.75" x14ac:dyDescent="0.25">
      <c r="A153" s="12"/>
      <c r="E153" s="13"/>
    </row>
    <row r="154" spans="1:5" ht="15.75" x14ac:dyDescent="0.25">
      <c r="A154" s="12"/>
      <c r="E154" s="13"/>
    </row>
    <row r="155" spans="1:5" ht="15.75" x14ac:dyDescent="0.25">
      <c r="A155" s="12"/>
      <c r="E155" s="13"/>
    </row>
    <row r="156" spans="1:5" ht="15.75" x14ac:dyDescent="0.25">
      <c r="A156" s="12"/>
      <c r="E156" s="13"/>
    </row>
    <row r="157" spans="1:5" ht="15.75" x14ac:dyDescent="0.25">
      <c r="A157" s="12"/>
      <c r="E157" s="13">
        <v>218.26</v>
      </c>
    </row>
    <row r="158" spans="1:5" ht="15.75" x14ac:dyDescent="0.25">
      <c r="A158" s="12"/>
      <c r="E158" s="13"/>
    </row>
    <row r="159" spans="1:5" ht="15.75" x14ac:dyDescent="0.25">
      <c r="A159" s="12"/>
      <c r="E159" s="13"/>
    </row>
    <row r="160" spans="1:5" ht="15.75" x14ac:dyDescent="0.25">
      <c r="A160" s="12"/>
      <c r="E160" s="13"/>
    </row>
    <row r="161" spans="1:5" ht="15.75" x14ac:dyDescent="0.25">
      <c r="A161" s="12"/>
      <c r="E161" s="13"/>
    </row>
    <row r="162" spans="1:5" ht="15.75" x14ac:dyDescent="0.25">
      <c r="A162" s="12"/>
      <c r="E162" s="13"/>
    </row>
    <row r="163" spans="1:5" ht="15.75" x14ac:dyDescent="0.25">
      <c r="A163" s="12"/>
      <c r="E163" s="13"/>
    </row>
    <row r="164" spans="1:5" ht="15.75" x14ac:dyDescent="0.25">
      <c r="A164" s="12"/>
      <c r="E164" s="13"/>
    </row>
    <row r="165" spans="1:5" ht="15.75" x14ac:dyDescent="0.25">
      <c r="A165" s="12"/>
      <c r="E165" s="13"/>
    </row>
    <row r="166" spans="1:5" ht="15.75" x14ac:dyDescent="0.25">
      <c r="A166" s="11" t="e">
        <f t="shared" ref="A166" si="13">#REF!* 1%</f>
        <v>#REF!</v>
      </c>
      <c r="E166" s="13"/>
    </row>
    <row r="167" spans="1:5" ht="15.75" x14ac:dyDescent="0.25">
      <c r="A167" s="12"/>
      <c r="E167" s="13"/>
    </row>
    <row r="168" spans="1:5" ht="15.75" x14ac:dyDescent="0.25">
      <c r="A168" s="12"/>
      <c r="E168" s="13"/>
    </row>
    <row r="169" spans="1:5" ht="15.75" x14ac:dyDescent="0.25">
      <c r="A169" s="12"/>
      <c r="E169" s="13"/>
    </row>
    <row r="170" spans="1:5" ht="15.75" x14ac:dyDescent="0.25">
      <c r="A170" s="12"/>
      <c r="E170" s="13"/>
    </row>
    <row r="171" spans="1:5" ht="15.75" x14ac:dyDescent="0.25">
      <c r="A171" s="12"/>
      <c r="E171" s="13"/>
    </row>
    <row r="172" spans="1:5" ht="15.75" x14ac:dyDescent="0.25">
      <c r="A172" s="12"/>
      <c r="E172" s="13"/>
    </row>
    <row r="173" spans="1:5" ht="15.75" x14ac:dyDescent="0.25">
      <c r="A173" s="12"/>
      <c r="E173" s="13"/>
    </row>
    <row r="174" spans="1:5" ht="15.75" x14ac:dyDescent="0.25">
      <c r="A174" s="11" t="e">
        <f t="shared" ref="A174" si="14">#REF!* 1%</f>
        <v>#REF!</v>
      </c>
      <c r="E174" s="13"/>
    </row>
    <row r="175" spans="1:5" ht="15.75" x14ac:dyDescent="0.25">
      <c r="A175" s="12"/>
      <c r="E175" s="13"/>
    </row>
    <row r="176" spans="1:5" ht="15.75" x14ac:dyDescent="0.25">
      <c r="A176" s="12"/>
      <c r="E176" s="13">
        <v>43.8</v>
      </c>
    </row>
    <row r="177" spans="1:5" ht="15.75" x14ac:dyDescent="0.25">
      <c r="A177" s="12"/>
      <c r="E177" s="13"/>
    </row>
    <row r="178" spans="1:5" ht="15.75" x14ac:dyDescent="0.25">
      <c r="A178" s="12"/>
      <c r="E178" s="13"/>
    </row>
    <row r="179" spans="1:5" ht="15.75" x14ac:dyDescent="0.25">
      <c r="A179" s="12"/>
      <c r="E179" s="13"/>
    </row>
    <row r="180" spans="1:5" ht="15.75" x14ac:dyDescent="0.25">
      <c r="A180" s="12"/>
      <c r="E180" s="13">
        <v>23.8</v>
      </c>
    </row>
    <row r="181" spans="1:5" ht="15.75" x14ac:dyDescent="0.25">
      <c r="A181" s="12"/>
      <c r="E181" s="13">
        <f>SUM(E2:E180)</f>
        <v>2241.83</v>
      </c>
    </row>
    <row r="182" spans="1:5" ht="15.75" x14ac:dyDescent="0.25">
      <c r="A182" s="12"/>
      <c r="E182" s="13"/>
    </row>
    <row r="183" spans="1:5" ht="15.75" x14ac:dyDescent="0.25">
      <c r="A183" s="12"/>
      <c r="E183" s="13"/>
    </row>
    <row r="184" spans="1:5" ht="15.75" x14ac:dyDescent="0.25">
      <c r="A184" s="12"/>
      <c r="E184" s="13"/>
    </row>
    <row r="185" spans="1:5" ht="15.75" x14ac:dyDescent="0.25">
      <c r="A185" s="11" t="e">
        <f t="shared" ref="A185" si="15">#REF!* 1%</f>
        <v>#REF!</v>
      </c>
    </row>
    <row r="186" spans="1:5" ht="15.75" x14ac:dyDescent="0.25">
      <c r="A186" s="12"/>
    </row>
    <row r="187" spans="1:5" ht="15.75" x14ac:dyDescent="0.25">
      <c r="A187" s="12"/>
    </row>
    <row r="188" spans="1:5" ht="15.75" x14ac:dyDescent="0.25">
      <c r="A188" s="12"/>
    </row>
    <row r="189" spans="1:5" ht="15.75" x14ac:dyDescent="0.25">
      <c r="A189" s="11" t="e">
        <f t="shared" ref="A189" si="16">#REF!* 1%</f>
        <v>#REF!</v>
      </c>
    </row>
    <row r="190" spans="1:5" ht="15.75" x14ac:dyDescent="0.25">
      <c r="A190" s="12"/>
    </row>
    <row r="191" spans="1:5" ht="15.75" x14ac:dyDescent="0.25">
      <c r="A191" s="12"/>
    </row>
    <row r="192" spans="1:5" ht="15.75" x14ac:dyDescent="0.25">
      <c r="A192" s="12"/>
    </row>
    <row r="193" spans="1:1" ht="15.75" x14ac:dyDescent="0.25">
      <c r="A193" s="11" t="e">
        <f t="shared" ref="A193" si="17">#REF!* 1%</f>
        <v>#REF!</v>
      </c>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Sheet2</vt:lpstr>
      <vt:lpstr>Sheet3</vt:lpstr>
      <vt:lpstr>Sheet2!_Hlk161822506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2026-05-07T09:04:59Z</dcterms:modified>
</cp:coreProperties>
</file>