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48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77" i="1" l="1"/>
  <c r="J76" i="1"/>
  <c r="H76" i="1"/>
  <c r="I76" i="1" s="1"/>
  <c r="J75" i="1"/>
  <c r="H75" i="1"/>
  <c r="I75" i="1" s="1"/>
  <c r="J74" i="1"/>
  <c r="H74" i="1"/>
  <c r="I74" i="1" s="1"/>
  <c r="J73" i="1"/>
  <c r="H73" i="1"/>
  <c r="I73" i="1" s="1"/>
  <c r="J71" i="1"/>
  <c r="H71" i="1"/>
  <c r="I71" i="1" s="1"/>
  <c r="J70" i="1"/>
  <c r="H70" i="1"/>
  <c r="I70" i="1" s="1"/>
  <c r="J69" i="1"/>
  <c r="H69" i="1"/>
  <c r="I69" i="1" s="1"/>
  <c r="J68" i="1"/>
  <c r="H68" i="1"/>
  <c r="I68" i="1" s="1"/>
  <c r="J67" i="1"/>
  <c r="H67" i="1"/>
  <c r="I67" i="1" s="1"/>
  <c r="J66" i="1"/>
  <c r="H66" i="1"/>
  <c r="I66" i="1" s="1"/>
  <c r="J65" i="1"/>
  <c r="H65" i="1"/>
  <c r="I65" i="1" s="1"/>
  <c r="J64" i="1"/>
  <c r="H64" i="1"/>
  <c r="I64" i="1" s="1"/>
  <c r="J63" i="1"/>
  <c r="H63" i="1"/>
  <c r="I63" i="1" s="1"/>
  <c r="J62" i="1"/>
  <c r="H62" i="1"/>
  <c r="I62" i="1" s="1"/>
  <c r="J61" i="1"/>
  <c r="H61" i="1"/>
  <c r="I61" i="1" s="1"/>
  <c r="J60" i="1"/>
  <c r="H60" i="1"/>
  <c r="I60" i="1" s="1"/>
  <c r="J59" i="1"/>
  <c r="H59" i="1"/>
  <c r="I59" i="1" s="1"/>
  <c r="J58" i="1"/>
  <c r="H58" i="1"/>
  <c r="I58" i="1" s="1"/>
  <c r="J57" i="1"/>
  <c r="H57" i="1"/>
  <c r="I57" i="1" s="1"/>
  <c r="J56" i="1"/>
  <c r="H56" i="1"/>
  <c r="I56" i="1" s="1"/>
  <c r="J55" i="1"/>
  <c r="H55" i="1"/>
  <c r="I55" i="1" s="1"/>
  <c r="J54" i="1"/>
  <c r="H54" i="1"/>
  <c r="I54" i="1" s="1"/>
  <c r="J53" i="1"/>
  <c r="H53" i="1"/>
  <c r="I53" i="1" s="1"/>
  <c r="J52" i="1"/>
  <c r="H52" i="1"/>
  <c r="I52" i="1" s="1"/>
  <c r="J51" i="1"/>
  <c r="H51" i="1"/>
  <c r="I51" i="1" s="1"/>
  <c r="J50" i="1"/>
  <c r="H50" i="1"/>
  <c r="I50" i="1" s="1"/>
  <c r="J49" i="1"/>
  <c r="H49" i="1"/>
  <c r="I49" i="1" s="1"/>
  <c r="J48" i="1"/>
  <c r="H48" i="1"/>
  <c r="I48" i="1" s="1"/>
  <c r="J47" i="1"/>
  <c r="H47" i="1"/>
  <c r="I47" i="1" s="1"/>
  <c r="J46" i="1"/>
  <c r="H46" i="1"/>
  <c r="I46" i="1" s="1"/>
  <c r="J45" i="1"/>
  <c r="H45" i="1"/>
  <c r="I45" i="1" s="1"/>
  <c r="J44" i="1"/>
  <c r="H44" i="1"/>
  <c r="I44" i="1" s="1"/>
  <c r="J43" i="1"/>
  <c r="H43" i="1"/>
  <c r="I43" i="1" s="1"/>
  <c r="J42" i="1"/>
  <c r="H42" i="1"/>
  <c r="I42" i="1" s="1"/>
  <c r="J41" i="1"/>
  <c r="H41" i="1"/>
  <c r="I41" i="1" s="1"/>
  <c r="J40" i="1"/>
  <c r="H40" i="1"/>
  <c r="I40" i="1" s="1"/>
  <c r="J39" i="1"/>
  <c r="H39" i="1"/>
  <c r="I39" i="1" s="1"/>
  <c r="J38" i="1"/>
  <c r="H38" i="1"/>
  <c r="I38" i="1" s="1"/>
  <c r="J36" i="1"/>
  <c r="H36" i="1"/>
  <c r="I36" i="1" s="1"/>
  <c r="J35" i="1"/>
  <c r="H35" i="1"/>
  <c r="I35" i="1" s="1"/>
  <c r="J34" i="1"/>
  <c r="H34" i="1"/>
  <c r="I34" i="1" s="1"/>
  <c r="J33" i="1"/>
  <c r="H33" i="1"/>
  <c r="I33" i="1" s="1"/>
  <c r="J32" i="1"/>
  <c r="H32" i="1"/>
  <c r="I32" i="1" s="1"/>
  <c r="J31" i="1"/>
  <c r="H31" i="1"/>
  <c r="I31" i="1" s="1"/>
  <c r="J30" i="1"/>
  <c r="H30" i="1"/>
  <c r="I30" i="1" s="1"/>
  <c r="J29" i="1"/>
  <c r="H29" i="1"/>
  <c r="I29" i="1" s="1"/>
  <c r="J28" i="1"/>
  <c r="H28" i="1"/>
  <c r="I28" i="1" s="1"/>
  <c r="J27" i="1"/>
  <c r="H27" i="1"/>
  <c r="I27" i="1" s="1"/>
  <c r="J26" i="1"/>
  <c r="H26" i="1"/>
  <c r="I26" i="1" s="1"/>
  <c r="J25" i="1"/>
  <c r="H25" i="1"/>
  <c r="I25" i="1" s="1"/>
  <c r="J24" i="1"/>
  <c r="H24" i="1"/>
  <c r="I24" i="1" s="1"/>
  <c r="J23" i="1"/>
  <c r="H23" i="1"/>
  <c r="I23" i="1" s="1"/>
  <c r="J22" i="1"/>
  <c r="H22" i="1"/>
  <c r="I22" i="1" s="1"/>
  <c r="J21" i="1"/>
  <c r="H21" i="1"/>
  <c r="I21" i="1" s="1"/>
  <c r="J20" i="1"/>
  <c r="H20" i="1"/>
  <c r="I20" i="1" s="1"/>
  <c r="J19" i="1"/>
  <c r="H19" i="1"/>
  <c r="I19" i="1" s="1"/>
  <c r="J18" i="1"/>
  <c r="H18" i="1"/>
  <c r="I18" i="1" s="1"/>
  <c r="J17" i="1"/>
  <c r="H17" i="1"/>
  <c r="I17" i="1" s="1"/>
  <c r="J16" i="1"/>
  <c r="H16" i="1"/>
  <c r="I16" i="1" s="1"/>
  <c r="J15" i="1"/>
  <c r="H15" i="1"/>
  <c r="I15" i="1" s="1"/>
  <c r="J14" i="1"/>
  <c r="H14" i="1"/>
  <c r="I14" i="1" s="1"/>
</calcChain>
</file>

<file path=xl/sharedStrings.xml><?xml version="1.0" encoding="utf-8"?>
<sst xmlns="http://schemas.openxmlformats.org/spreadsheetml/2006/main" count="410" uniqueCount="249">
  <si>
    <t>Spitalul Clinic de Urgenta pentru Copii Cluj-Napoca</t>
  </si>
  <si>
    <t>Aprobat,</t>
  </si>
  <si>
    <t xml:space="preserve">Manager, </t>
  </si>
  <si>
    <t>Dr. ALDEA Cornel</t>
  </si>
  <si>
    <t>Nr. Lot</t>
  </si>
  <si>
    <t>DCI</t>
  </si>
  <si>
    <t>UT</t>
  </si>
  <si>
    <t>Forma farmaceutica</t>
  </si>
  <si>
    <t>Concentratie /UM</t>
  </si>
  <si>
    <t>Valoare minima CS (lei)</t>
  </si>
  <si>
    <t>Valoare maxima CS (lei)</t>
  </si>
  <si>
    <t>Valoare maxima AC (lei)</t>
  </si>
  <si>
    <t>flacon</t>
  </si>
  <si>
    <t>200mg</t>
  </si>
  <si>
    <t>100mg</t>
  </si>
  <si>
    <t>100mg/ml</t>
  </si>
  <si>
    <t>1mg/ml</t>
  </si>
  <si>
    <t>CISPLATINUM</t>
  </si>
  <si>
    <t>500mg</t>
  </si>
  <si>
    <t>sol. perf.</t>
  </si>
  <si>
    <t xml:space="preserve">250mg </t>
  </si>
  <si>
    <t xml:space="preserve">FLUTICASONUM PROPIONAT </t>
  </si>
  <si>
    <t>suspensie de inhalat prin nebulizator</t>
  </si>
  <si>
    <t>1g</t>
  </si>
  <si>
    <t>Intocmit,</t>
  </si>
  <si>
    <t>Ref. Feraru Alexandra</t>
  </si>
  <si>
    <t>MERCAPTOPURINUM</t>
  </si>
  <si>
    <t xml:space="preserve">AZITHROMYCINUM </t>
  </si>
  <si>
    <t>MAGNESII SULFAS</t>
  </si>
  <si>
    <t>flacon*30ml</t>
  </si>
  <si>
    <t>flacon*5ml</t>
  </si>
  <si>
    <t>sirop</t>
  </si>
  <si>
    <t>compr. film.</t>
  </si>
  <si>
    <t xml:space="preserve">50 mg </t>
  </si>
  <si>
    <t>fiola*2ml</t>
  </si>
  <si>
    <t>0.5mg/2ml</t>
  </si>
  <si>
    <t>SOL. INJ.</t>
  </si>
  <si>
    <t>flacon x 100 ml</t>
  </si>
  <si>
    <t>200mg/ml</t>
  </si>
  <si>
    <t>CONC. PT. SOL. PERF.</t>
  </si>
  <si>
    <t>AZATHIOPRINUM</t>
  </si>
  <si>
    <t xml:space="preserve">compr. film. </t>
  </si>
  <si>
    <t xml:space="preserve">CEFUROXIMUM </t>
  </si>
  <si>
    <t>picaturi oft- susp oft.</t>
  </si>
  <si>
    <t>Combinatii sau echiv. Ser ringer</t>
  </si>
  <si>
    <t>punga pvc plastifiat x 250ml</t>
  </si>
  <si>
    <t>clorura de potasiu 0,3mg, clorura de calciu dihidrat 0,33 mg , clorura de sodiu 8,6 mg per 1 ml</t>
  </si>
  <si>
    <t>10mg/ml</t>
  </si>
  <si>
    <t xml:space="preserve">susp. inhal. presurizata </t>
  </si>
  <si>
    <t>flacon*100ml</t>
  </si>
  <si>
    <t xml:space="preserve">LEVETIRACETAMUM </t>
  </si>
  <si>
    <t>sol.orala</t>
  </si>
  <si>
    <t>2mg/ml</t>
  </si>
  <si>
    <t>Natrii hydrogeni carbonas 8,4%</t>
  </si>
  <si>
    <t>pulbere pt. conc. sol inj/perf</t>
  </si>
  <si>
    <t>1mg</t>
  </si>
  <si>
    <t>25mg</t>
  </si>
  <si>
    <t>cpr film.</t>
  </si>
  <si>
    <t>Combinatii (Picoprep sau echivalent)</t>
  </si>
  <si>
    <t xml:space="preserve">plic </t>
  </si>
  <si>
    <t>pulbere pentru solutie orala</t>
  </si>
  <si>
    <t>picosulfat de sodiu 10mg, oxid de magneziu 3,5g, acid citric anhidru 12,0 g</t>
  </si>
  <si>
    <t>Conc. /UM</t>
  </si>
  <si>
    <t>Valoare minima AC(lei)</t>
  </si>
  <si>
    <t>COMPR.</t>
  </si>
  <si>
    <t>TOTAL FARA TVA</t>
  </si>
  <si>
    <t>CPV</t>
  </si>
  <si>
    <t>GRUPA MEDICAMENTE</t>
  </si>
  <si>
    <t>Cantitati / contract subsecvent</t>
  </si>
  <si>
    <t>Cantitati / Acord cadru</t>
  </si>
  <si>
    <t>Valoare/ contract subsecvent (lei)</t>
  </si>
  <si>
    <t>Valoare/ Acord cadru  (lei)</t>
  </si>
  <si>
    <t>min</t>
  </si>
  <si>
    <t>max</t>
  </si>
  <si>
    <t>33652100-6</t>
  </si>
  <si>
    <t>Antineoplazice</t>
  </si>
  <si>
    <t>ASPARAGINAZUM</t>
  </si>
  <si>
    <t>flacon*20ml</t>
  </si>
  <si>
    <t xml:space="preserve">pulb. pt. sol. perf. </t>
  </si>
  <si>
    <t>10000UI</t>
  </si>
  <si>
    <t xml:space="preserve">Bleomycinum Sulfas </t>
  </si>
  <si>
    <t xml:space="preserve">PULB. PT. SOL. INJ./PERF. </t>
  </si>
  <si>
    <t xml:space="preserve">15000UI </t>
  </si>
  <si>
    <t>BLINATUMOMAB</t>
  </si>
  <si>
    <t>PULB. PT. CONC. SI SOL. PT. SOL. PERF.</t>
  </si>
  <si>
    <t>38,5micrograme</t>
  </si>
  <si>
    <t>CALCII FOLINAS</t>
  </si>
  <si>
    <t>SOL. INJ./PERF.</t>
  </si>
  <si>
    <t>CARBOPLATINUM</t>
  </si>
  <si>
    <t>flacon*15ml conc.pt.sol.perf.*150mg carboplstina</t>
  </si>
  <si>
    <t>conc.pt.sol.perf.</t>
  </si>
  <si>
    <t>flacon*25ml</t>
  </si>
  <si>
    <t xml:space="preserve">conc. pt. sol. perf. </t>
  </si>
  <si>
    <t>DACARBAZINUM</t>
  </si>
  <si>
    <t>pulb.pt.sol.perf/inj.</t>
  </si>
  <si>
    <t>DACTINOMICINUM</t>
  </si>
  <si>
    <t xml:space="preserve">pulb. pt. sol. inj. </t>
  </si>
  <si>
    <t>500micrograme</t>
  </si>
  <si>
    <t>DOXORUBICINUM</t>
  </si>
  <si>
    <t>EPIRUBICINUM</t>
  </si>
  <si>
    <r>
      <t>2mg/ml</t>
    </r>
    <r>
      <rPr>
        <sz val="8"/>
        <color rgb="FFC00000"/>
        <rFont val="Times New Roman"/>
        <family val="1"/>
      </rPr>
      <t xml:space="preserve"> </t>
    </r>
  </si>
  <si>
    <t>ETOPOSIDUM</t>
  </si>
  <si>
    <t>20mg/ml</t>
  </si>
  <si>
    <t xml:space="preserve">FLUDARABINUM </t>
  </si>
  <si>
    <t>PULB. PT. SOL. INJ./PERF.</t>
  </si>
  <si>
    <t>25mg/ml</t>
  </si>
  <si>
    <t>IDARUBICINUM</t>
  </si>
  <si>
    <t>pulb pt sol inj</t>
  </si>
  <si>
    <t>5mg</t>
  </si>
  <si>
    <t xml:space="preserve">IFOSFAMIDUM </t>
  </si>
  <si>
    <t xml:space="preserve"> pulb pt sol perf</t>
  </si>
  <si>
    <t>33651520-9</t>
  </si>
  <si>
    <t>Imunoglobuline</t>
  </si>
  <si>
    <r>
      <t xml:space="preserve">IMUNOGLOBULINA ANTI-LIMFOCITE </t>
    </r>
    <r>
      <rPr>
        <b/>
        <sz val="9"/>
        <rFont val="Times New Roman"/>
        <family val="1"/>
      </rPr>
      <t>(DE CAL)</t>
    </r>
  </si>
  <si>
    <t>fiola*5 ML</t>
  </si>
  <si>
    <t>50mg/ml</t>
  </si>
  <si>
    <t>cutie</t>
  </si>
  <si>
    <t>comprimate</t>
  </si>
  <si>
    <t>50mg</t>
  </si>
  <si>
    <t>MESNUM</t>
  </si>
  <si>
    <t>fiola*4 ML</t>
  </si>
  <si>
    <t>sol.inj.</t>
  </si>
  <si>
    <t>400mg/4ml</t>
  </si>
  <si>
    <t xml:space="preserve">METHOTREXATUM </t>
  </si>
  <si>
    <t>flacon*50 ML</t>
  </si>
  <si>
    <t>conc. pt. sol. inj. / perf.</t>
  </si>
  <si>
    <t>flacon*60 ML</t>
  </si>
  <si>
    <t xml:space="preserve">MITOXANTRONUM </t>
  </si>
  <si>
    <t>flacon cu capacitate de 15 ml *10 ml conc. pt. sol. inj.</t>
  </si>
  <si>
    <t xml:space="preserve">VINCRISTINUM </t>
  </si>
  <si>
    <t>flacon*10 ML</t>
  </si>
  <si>
    <t>PULB. PT. SOL. INJ./PERF. IV</t>
  </si>
  <si>
    <t>33621200-1</t>
  </si>
  <si>
    <t>Antihemoragice</t>
  </si>
  <si>
    <t>TUROCTOCOG ALFA (NovoEight)</t>
  </si>
  <si>
    <t>pulb+solv. pt. sol. inj.</t>
  </si>
  <si>
    <t>500UI</t>
  </si>
  <si>
    <t>1000UI</t>
  </si>
  <si>
    <t>Diverse medicamente</t>
  </si>
  <si>
    <t>33692500-2</t>
  </si>
  <si>
    <t>Solutii injectabile</t>
  </si>
  <si>
    <t>ACIDUM ASCORBICUM</t>
  </si>
  <si>
    <t>fiole</t>
  </si>
  <si>
    <t>fiole*5 ML</t>
  </si>
  <si>
    <t>750mg/5ml</t>
  </si>
  <si>
    <t xml:space="preserve">AMINOPHYLLINUM </t>
  </si>
  <si>
    <t>24mg/ml</t>
  </si>
  <si>
    <t>33652300-8</t>
  </si>
  <si>
    <t>Imunosupresoare (Rev.2)</t>
  </si>
  <si>
    <t>33651100-9</t>
  </si>
  <si>
    <t>Antibacterieni pt uz sistemic</t>
  </si>
  <si>
    <t>CEFAZOLINUM</t>
  </si>
  <si>
    <t xml:space="preserve">pulb.pt. sol. Inj./perf. </t>
  </si>
  <si>
    <t>1 g</t>
  </si>
  <si>
    <t>compr film</t>
  </si>
  <si>
    <t>33690000-3</t>
  </si>
  <si>
    <t>COMBINATII  VITAMINA B COMPLEX SIROP, Doar cu autorizatie ANMDMR-NU SUPLIMENT ALIMENTAR</t>
  </si>
  <si>
    <t>flacon* 125 ML</t>
  </si>
  <si>
    <t>33662100-9</t>
  </si>
  <si>
    <t>Medicamente pentru oftalmologie</t>
  </si>
  <si>
    <t>COMBINATII (NEOMYCINUM+DEXAMETHASONUM+POLIMYXYNUM)</t>
  </si>
  <si>
    <t xml:space="preserve">Diverse medicamente </t>
  </si>
  <si>
    <t>COMBINATII (TONOTIL -N) Doar cu autorizatie ANMDMR-NU SUPLIMENT ALIMENTAR</t>
  </si>
  <si>
    <t>PULB.+SOL. PT. SOL. ORALA</t>
  </si>
  <si>
    <t>COMBINATII POTASIU/MAGNEZIU (ASPACARDIN) Doar cu autorizatie ANMDMR-NU SUPLIMENT ALIMENTAR</t>
  </si>
  <si>
    <t>39mg/12mg</t>
  </si>
  <si>
    <t>33621400-3</t>
  </si>
  <si>
    <t>Substituenti de plasma sanguina si solutii pentru perfuzii</t>
  </si>
  <si>
    <t>COMBINATII( GEL X ORAL SPRAY)</t>
  </si>
  <si>
    <t>COMPLEX DE HIDROXID DE FER (III) POLIMALTOZAT (FERRUM HAUSMANN) Doar cu autorizatie ANMDMR-NU SUPLIMENT ALIMENTAR</t>
  </si>
  <si>
    <t>PICATURI ORALE, SOL.</t>
  </si>
  <si>
    <t>33670000-7</t>
  </si>
  <si>
    <t>Medicamente pentru sistemul respirator</t>
  </si>
  <si>
    <t>flacon*60doze</t>
  </si>
  <si>
    <t xml:space="preserve">125mcg/ doza </t>
  </si>
  <si>
    <t xml:space="preserve">HEPARINUM </t>
  </si>
  <si>
    <t>flacon*5 ML</t>
  </si>
  <si>
    <t>5000UI/ml</t>
  </si>
  <si>
    <t xml:space="preserve">33661300-4 </t>
  </si>
  <si>
    <t>Antiepileptice (Rev.2)</t>
  </si>
  <si>
    <t>flacon* 300ml</t>
  </si>
  <si>
    <t xml:space="preserve">33600000-6 </t>
  </si>
  <si>
    <t>Produse farmaceutice</t>
  </si>
  <si>
    <t>fiola*10 ml</t>
  </si>
  <si>
    <t>sol inj./perf.</t>
  </si>
  <si>
    <t>33610000-9</t>
  </si>
  <si>
    <t xml:space="preserve">Medicamente pentru tractul digestiv si metabolism </t>
  </si>
  <si>
    <t>MESALAZINUM</t>
  </si>
  <si>
    <t>compr. gastrorez.</t>
  </si>
  <si>
    <t>500 mg</t>
  </si>
  <si>
    <t>MOMETASONUM</t>
  </si>
  <si>
    <t>flacon* 140doze</t>
  </si>
  <si>
    <t>spray nazal, suspensie</t>
  </si>
  <si>
    <t>50mcg/dz</t>
  </si>
  <si>
    <t>84MG/ML</t>
  </si>
  <si>
    <t>OMEPRAZOLUM</t>
  </si>
  <si>
    <t>conc. si solv. pt. sol. orala</t>
  </si>
  <si>
    <t>10mg/15ml</t>
  </si>
  <si>
    <t>20mg/15ml</t>
  </si>
  <si>
    <t>Ondansetronum</t>
  </si>
  <si>
    <t>fiola* 2ml</t>
  </si>
  <si>
    <t>SOL. INJ. / PERF.</t>
  </si>
  <si>
    <t>2mg/ml - 2ml</t>
  </si>
  <si>
    <t>fiola* 4ml</t>
  </si>
  <si>
    <t>2mg/ml- 4 ml</t>
  </si>
  <si>
    <t>PLANTE (extract lichid din radacina de gentiana, floare de ciubotica cucului cu caliciu, iarba de macris, floare de soc, iarba de verbina) Doar cu autorizatie ANMDMR-NU SUPLIMENT ALIMENTAR</t>
  </si>
  <si>
    <t>flacon*100 ml</t>
  </si>
  <si>
    <t>REMIFENTANILUM</t>
  </si>
  <si>
    <t>flacon* 4ml</t>
  </si>
  <si>
    <t>Medicamente pt tractul digestiv si metabolism</t>
  </si>
  <si>
    <t>SACCHAROMYCES BOULARDII CNCM I-745-Doar cu autorizatie ANMDMR-NU SUPLIMENT ALIMENTAR, 250MG, PLIC</t>
  </si>
  <si>
    <t xml:space="preserve">PLIC </t>
  </si>
  <si>
    <t>pulbere orala</t>
  </si>
  <si>
    <t>250MG</t>
  </si>
  <si>
    <t>SULFAMETHOXAZOLUM+TRIMETHOPRIMUM</t>
  </si>
  <si>
    <t>SUSP. ORALA</t>
  </si>
  <si>
    <t>25mg/ml+ 5mg/ml</t>
  </si>
  <si>
    <t>33661300-4</t>
  </si>
  <si>
    <t>Antiepileptice</t>
  </si>
  <si>
    <t>TOPIRAMATUM</t>
  </si>
  <si>
    <t>33674000-5</t>
  </si>
  <si>
    <t>Medicamente impotriva tusei si a guturaiului</t>
  </si>
  <si>
    <t>XYLOMETAZOLINUM  0,1%  CU ACID HIALURONIC(RHINXYL  SAU ECHIVALENT)</t>
  </si>
  <si>
    <t>flacon* 10ml</t>
  </si>
  <si>
    <t>spray nazal sol.</t>
  </si>
  <si>
    <t>NR. LOT 58</t>
  </si>
  <si>
    <t>Forma Farmaceut.</t>
  </si>
  <si>
    <t>min/CS</t>
  </si>
  <si>
    <t>max/CS</t>
  </si>
  <si>
    <t>min/AC</t>
  </si>
  <si>
    <t>max/AC</t>
  </si>
  <si>
    <t>58. 1</t>
  </si>
  <si>
    <t>33621300-2</t>
  </si>
  <si>
    <t>Preparate impotriva anemiei</t>
  </si>
  <si>
    <t>seringa preumpluta</t>
  </si>
  <si>
    <t>sol. inj. in seringa preumpluta</t>
  </si>
  <si>
    <t>10µg/0,4ml</t>
  </si>
  <si>
    <t>58. 2</t>
  </si>
  <si>
    <t>20µg/0,5ml</t>
  </si>
  <si>
    <t>58. 3</t>
  </si>
  <si>
    <t>30µg/0,3ml</t>
  </si>
  <si>
    <t>58. 4</t>
  </si>
  <si>
    <t>40µg/0,4ml</t>
  </si>
  <si>
    <r>
      <t xml:space="preserve">Anexa caiet de sarcini </t>
    </r>
    <r>
      <rPr>
        <b/>
        <sz val="10"/>
        <rFont val="Times New Roman"/>
        <family val="1"/>
      </rPr>
      <t>,,Antineoplazice, Imunoglobuline, Antihemoragice, Preparate impotriva anemiei, Diverse medicamente - 58 loturi" 1-2026</t>
    </r>
  </si>
  <si>
    <t xml:space="preserve">3500UI+1 mg+6000UI/ 1ml </t>
  </si>
  <si>
    <t xml:space="preserve">Darbepoetinum alfa 10µg/0,4ml, </t>
  </si>
  <si>
    <t>Darbepoetinum alfa 20µg/0,5ml,</t>
  </si>
  <si>
    <t>Darbepoetinum alfa 30µg/0,3ml,</t>
  </si>
  <si>
    <t>Darbepoetinum alfa 40µg/0,4ml,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</si>
</sst>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sz val="8"/>
      <color rgb="FF333333"/>
      <name val="Times New Roman"/>
      <family val="1"/>
    </font>
    <font>
      <sz val="8"/>
      <color rgb="FFC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sz val="9.5"/>
      <color indexed="8"/>
      <name val="Times New Roman"/>
      <family val="1"/>
    </font>
    <font>
      <sz val="9"/>
      <color rgb="FFFF0000"/>
      <name val="Times New Roman"/>
      <family val="1"/>
    </font>
    <font>
      <sz val="9.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1" xfId="0" applyFont="1" applyBorder="1"/>
    <xf numFmtId="0" fontId="4" fillId="0" borderId="0" xfId="0" applyFont="1"/>
    <xf numFmtId="0" fontId="6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2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1" fillId="0" borderId="0" xfId="0" applyFont="1"/>
    <xf numFmtId="0" fontId="12" fillId="2" borderId="2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9" fillId="3" borderId="1" xfId="4" applyFont="1" applyFill="1" applyBorder="1" applyAlignment="1">
      <alignment horizontal="left" vertical="top" wrapText="1"/>
    </xf>
    <xf numFmtId="0" fontId="7" fillId="3" borderId="1" xfId="4" applyFont="1" applyFill="1" applyBorder="1" applyAlignment="1">
      <alignment horizontal="left" vertical="top" wrapText="1"/>
    </xf>
    <xf numFmtId="1" fontId="9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 wrapText="1"/>
    </xf>
    <xf numFmtId="0" fontId="10" fillId="3" borderId="1" xfId="4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2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left" vertical="top"/>
    </xf>
    <xf numFmtId="0" fontId="18" fillId="5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top" wrapText="1"/>
    </xf>
    <xf numFmtId="49" fontId="17" fillId="7" borderId="1" xfId="0" applyNumberFormat="1" applyFont="1" applyFill="1" applyBorder="1" applyAlignment="1">
      <alignment horizontal="left" vertical="top"/>
    </xf>
    <xf numFmtId="49" fontId="17" fillId="7" borderId="1" xfId="0" applyNumberFormat="1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3" borderId="1" xfId="3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49" fontId="10" fillId="7" borderId="1" xfId="0" applyNumberFormat="1" applyFont="1" applyFill="1" applyBorder="1" applyAlignment="1">
      <alignment horizontal="left" vertical="top"/>
    </xf>
    <xf numFmtId="49" fontId="10" fillId="7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0" fillId="4" borderId="1" xfId="0" applyFont="1" applyFill="1" applyBorder="1" applyAlignment="1">
      <alignment vertical="top" wrapText="1"/>
    </xf>
    <xf numFmtId="0" fontId="22" fillId="3" borderId="2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vertical="top" wrapText="1"/>
    </xf>
    <xf numFmtId="0" fontId="22" fillId="3" borderId="2" xfId="0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49" fontId="17" fillId="3" borderId="1" xfId="0" applyNumberFormat="1" applyFont="1" applyFill="1" applyBorder="1" applyAlignment="1">
      <alignment horizontal="left" vertical="top"/>
    </xf>
    <xf numFmtId="49" fontId="17" fillId="3" borderId="1" xfId="0" applyNumberFormat="1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25" fillId="3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5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0" fontId="10" fillId="8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" fillId="0" borderId="1" xfId="0" applyFont="1" applyBorder="1"/>
    <xf numFmtId="4" fontId="4" fillId="0" borderId="1" xfId="0" applyNumberFormat="1" applyFont="1" applyBorder="1"/>
    <xf numFmtId="0" fontId="12" fillId="5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</cellXfs>
  <cellStyles count="6">
    <cellStyle name="Normal" xfId="0" builtinId="0"/>
    <cellStyle name="Normal 2" xfId="4"/>
    <cellStyle name="Normal 3" xfId="1"/>
    <cellStyle name="Normal_Sheet1" xfId="3"/>
    <cellStyle name="Normal_Sheet1_1" xfId="5"/>
    <cellStyle name="Style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1"/>
  <sheetViews>
    <sheetView tabSelected="1" workbookViewId="0">
      <selection activeCell="B6" sqref="B6"/>
    </sheetView>
  </sheetViews>
  <sheetFormatPr defaultRowHeight="13.2" x14ac:dyDescent="0.25"/>
  <cols>
    <col min="1" max="1" width="4.88671875" style="1" customWidth="1"/>
    <col min="2" max="2" width="9.21875" style="1" customWidth="1"/>
    <col min="3" max="3" width="12.44140625" style="3" customWidth="1"/>
    <col min="4" max="4" width="19.77734375" style="2" customWidth="1"/>
    <col min="5" max="5" width="10.88671875" style="2" customWidth="1"/>
    <col min="6" max="6" width="10.6640625" style="2" customWidth="1"/>
    <col min="7" max="7" width="9.88671875" style="2" customWidth="1"/>
    <col min="8" max="9" width="9" style="1" bestFit="1" customWidth="1"/>
    <col min="10" max="10" width="9.33203125" style="1" customWidth="1"/>
    <col min="11" max="11" width="9.109375" style="1" customWidth="1"/>
    <col min="12" max="12" width="10.6640625" style="1" customWidth="1"/>
    <col min="13" max="13" width="11.88671875" style="1" customWidth="1"/>
    <col min="14" max="15" width="12.109375" style="1" customWidth="1"/>
    <col min="16" max="16384" width="8.88671875" style="1"/>
  </cols>
  <sheetData>
    <row r="3" spans="1:15" ht="15.6" x14ac:dyDescent="0.3">
      <c r="B3" s="16" t="s">
        <v>0</v>
      </c>
      <c r="J3" s="5"/>
      <c r="L3" s="5" t="s">
        <v>1</v>
      </c>
      <c r="M3" s="5"/>
    </row>
    <row r="4" spans="1:15" x14ac:dyDescent="0.25">
      <c r="L4" s="1" t="s">
        <v>2</v>
      </c>
    </row>
    <row r="5" spans="1:15" x14ac:dyDescent="0.25">
      <c r="L5" s="1" t="s">
        <v>3</v>
      </c>
    </row>
    <row r="9" spans="1:15" x14ac:dyDescent="0.25">
      <c r="B9" s="8" t="s">
        <v>243</v>
      </c>
      <c r="C9" s="9"/>
      <c r="D9" s="10"/>
      <c r="E9" s="10"/>
      <c r="F9" s="10"/>
      <c r="G9" s="10"/>
      <c r="H9" s="5"/>
      <c r="I9" s="5"/>
    </row>
    <row r="10" spans="1:15" x14ac:dyDescent="0.25">
      <c r="B10" s="5"/>
      <c r="C10" s="9"/>
      <c r="D10" s="10"/>
      <c r="E10" s="10"/>
      <c r="F10" s="10"/>
      <c r="G10" s="10"/>
      <c r="H10" s="5"/>
      <c r="I10" s="5"/>
      <c r="J10" s="5"/>
    </row>
    <row r="12" spans="1:15" ht="24.6" customHeight="1" x14ac:dyDescent="0.25">
      <c r="A12" s="93" t="s">
        <v>4</v>
      </c>
      <c r="B12" s="94" t="s">
        <v>66</v>
      </c>
      <c r="C12" s="96" t="s">
        <v>67</v>
      </c>
      <c r="D12" s="17" t="s">
        <v>5</v>
      </c>
      <c r="E12" s="93" t="s">
        <v>6</v>
      </c>
      <c r="F12" s="92" t="s">
        <v>7</v>
      </c>
      <c r="G12" s="92" t="s">
        <v>8</v>
      </c>
      <c r="H12" s="92" t="s">
        <v>68</v>
      </c>
      <c r="I12" s="92"/>
      <c r="J12" s="92" t="s">
        <v>69</v>
      </c>
      <c r="K12" s="92"/>
      <c r="L12" s="92" t="s">
        <v>70</v>
      </c>
      <c r="M12" s="92"/>
      <c r="N12" s="92" t="s">
        <v>71</v>
      </c>
      <c r="O12" s="92"/>
    </row>
    <row r="13" spans="1:15" x14ac:dyDescent="0.25">
      <c r="A13" s="93"/>
      <c r="B13" s="95"/>
      <c r="C13" s="97"/>
      <c r="D13" s="18"/>
      <c r="E13" s="93"/>
      <c r="F13" s="92"/>
      <c r="G13" s="92"/>
      <c r="H13" s="19" t="s">
        <v>72</v>
      </c>
      <c r="I13" s="19" t="s">
        <v>73</v>
      </c>
      <c r="J13" s="19" t="s">
        <v>72</v>
      </c>
      <c r="K13" s="19" t="s">
        <v>73</v>
      </c>
      <c r="L13" s="19" t="s">
        <v>72</v>
      </c>
      <c r="M13" s="19" t="s">
        <v>73</v>
      </c>
      <c r="N13" s="19" t="s">
        <v>72</v>
      </c>
      <c r="O13" s="19" t="s">
        <v>73</v>
      </c>
    </row>
    <row r="14" spans="1:15" ht="20.399999999999999" x14ac:dyDescent="0.25">
      <c r="A14" s="20">
        <v>1</v>
      </c>
      <c r="B14" s="21" t="s">
        <v>74</v>
      </c>
      <c r="C14" s="22" t="s">
        <v>75</v>
      </c>
      <c r="D14" s="23" t="s">
        <v>76</v>
      </c>
      <c r="E14" s="7" t="s">
        <v>77</v>
      </c>
      <c r="F14" s="7" t="s">
        <v>78</v>
      </c>
      <c r="G14" s="24" t="s">
        <v>79</v>
      </c>
      <c r="H14" s="25">
        <f>ROUND(K14/30,0)</f>
        <v>2</v>
      </c>
      <c r="I14" s="25">
        <f t="shared" ref="I14:I36" si="0">H14*3</f>
        <v>6</v>
      </c>
      <c r="J14" s="25">
        <f t="shared" ref="J14:J36" si="1">K14*0.8</f>
        <v>40</v>
      </c>
      <c r="K14" s="26">
        <v>50</v>
      </c>
      <c r="L14" s="27">
        <v>5801.28</v>
      </c>
      <c r="M14" s="27">
        <v>17403.84</v>
      </c>
      <c r="N14" s="27">
        <v>116025.59999999999</v>
      </c>
      <c r="O14" s="28">
        <v>145032</v>
      </c>
    </row>
    <row r="15" spans="1:15" ht="20.399999999999999" x14ac:dyDescent="0.25">
      <c r="A15" s="20">
        <v>2</v>
      </c>
      <c r="B15" s="21" t="s">
        <v>74</v>
      </c>
      <c r="C15" s="22" t="s">
        <v>75</v>
      </c>
      <c r="D15" s="23" t="s">
        <v>80</v>
      </c>
      <c r="E15" s="7" t="s">
        <v>12</v>
      </c>
      <c r="F15" s="7" t="s">
        <v>81</v>
      </c>
      <c r="G15" s="29" t="s">
        <v>82</v>
      </c>
      <c r="H15" s="25">
        <f t="shared" ref="H15:H36" si="2">ROUND(K15/30,0)</f>
        <v>1</v>
      </c>
      <c r="I15" s="25">
        <f t="shared" si="0"/>
        <v>3</v>
      </c>
      <c r="J15" s="25">
        <f t="shared" si="1"/>
        <v>20</v>
      </c>
      <c r="K15" s="26">
        <v>25</v>
      </c>
      <c r="L15" s="27">
        <v>181.39</v>
      </c>
      <c r="M15" s="27">
        <v>544.16999999999996</v>
      </c>
      <c r="N15" s="27">
        <v>3627.7999999999997</v>
      </c>
      <c r="O15" s="28">
        <v>4534.75</v>
      </c>
    </row>
    <row r="16" spans="1:15" ht="30.6" x14ac:dyDescent="0.25">
      <c r="A16" s="20">
        <v>3</v>
      </c>
      <c r="B16" s="21" t="s">
        <v>74</v>
      </c>
      <c r="C16" s="22" t="s">
        <v>75</v>
      </c>
      <c r="D16" s="13" t="s">
        <v>83</v>
      </c>
      <c r="E16" s="7" t="s">
        <v>12</v>
      </c>
      <c r="F16" s="30" t="s">
        <v>84</v>
      </c>
      <c r="G16" s="30" t="s">
        <v>85</v>
      </c>
      <c r="H16" s="25">
        <f t="shared" si="2"/>
        <v>5</v>
      </c>
      <c r="I16" s="25">
        <f t="shared" si="0"/>
        <v>15</v>
      </c>
      <c r="J16" s="25">
        <f t="shared" si="1"/>
        <v>120</v>
      </c>
      <c r="K16" s="26">
        <v>150</v>
      </c>
      <c r="L16" s="27">
        <v>51170.8</v>
      </c>
      <c r="M16" s="27">
        <v>153512.4</v>
      </c>
      <c r="N16" s="27">
        <v>1228099.2</v>
      </c>
      <c r="O16" s="28">
        <v>1535124</v>
      </c>
    </row>
    <row r="17" spans="1:15" ht="23.4" customHeight="1" x14ac:dyDescent="0.25">
      <c r="A17" s="20">
        <v>4</v>
      </c>
      <c r="B17" s="21" t="s">
        <v>74</v>
      </c>
      <c r="C17" s="22" t="s">
        <v>75</v>
      </c>
      <c r="D17" s="31" t="s">
        <v>86</v>
      </c>
      <c r="E17" s="7" t="s">
        <v>12</v>
      </c>
      <c r="F17" s="6" t="s">
        <v>87</v>
      </c>
      <c r="G17" s="32" t="s">
        <v>47</v>
      </c>
      <c r="H17" s="25">
        <f t="shared" si="2"/>
        <v>5</v>
      </c>
      <c r="I17" s="25">
        <f t="shared" si="0"/>
        <v>15</v>
      </c>
      <c r="J17" s="25">
        <f t="shared" si="1"/>
        <v>120</v>
      </c>
      <c r="K17" s="26">
        <v>150</v>
      </c>
      <c r="L17" s="27">
        <v>118.32000000000001</v>
      </c>
      <c r="M17" s="27">
        <v>354.96000000000004</v>
      </c>
      <c r="N17" s="27">
        <v>2839.6800000000003</v>
      </c>
      <c r="O17" s="28">
        <v>3549.6000000000004</v>
      </c>
    </row>
    <row r="18" spans="1:15" ht="40.799999999999997" x14ac:dyDescent="0.25">
      <c r="A18" s="20">
        <v>5</v>
      </c>
      <c r="B18" s="21" t="s">
        <v>74</v>
      </c>
      <c r="C18" s="22" t="s">
        <v>75</v>
      </c>
      <c r="D18" s="23" t="s">
        <v>88</v>
      </c>
      <c r="E18" s="7" t="s">
        <v>89</v>
      </c>
      <c r="F18" s="24" t="s">
        <v>90</v>
      </c>
      <c r="G18" s="32" t="s">
        <v>47</v>
      </c>
      <c r="H18" s="25">
        <f t="shared" si="2"/>
        <v>4</v>
      </c>
      <c r="I18" s="25">
        <f t="shared" si="0"/>
        <v>12</v>
      </c>
      <c r="J18" s="25">
        <f t="shared" si="1"/>
        <v>88</v>
      </c>
      <c r="K18" s="26">
        <v>110</v>
      </c>
      <c r="L18" s="27">
        <v>325.88</v>
      </c>
      <c r="M18" s="27">
        <v>977.64</v>
      </c>
      <c r="N18" s="27">
        <v>7169.36</v>
      </c>
      <c r="O18" s="28">
        <v>8961.7000000000007</v>
      </c>
    </row>
    <row r="19" spans="1:15" ht="20.399999999999999" x14ac:dyDescent="0.25">
      <c r="A19" s="20">
        <v>6</v>
      </c>
      <c r="B19" s="21" t="s">
        <v>74</v>
      </c>
      <c r="C19" s="22" t="s">
        <v>75</v>
      </c>
      <c r="D19" s="13" t="s">
        <v>17</v>
      </c>
      <c r="E19" s="7" t="s">
        <v>91</v>
      </c>
      <c r="F19" s="7" t="s">
        <v>92</v>
      </c>
      <c r="G19" s="29" t="s">
        <v>16</v>
      </c>
      <c r="H19" s="25">
        <f t="shared" si="2"/>
        <v>2</v>
      </c>
      <c r="I19" s="25">
        <f t="shared" si="0"/>
        <v>6</v>
      </c>
      <c r="J19" s="25">
        <f t="shared" si="1"/>
        <v>40</v>
      </c>
      <c r="K19" s="26">
        <v>50</v>
      </c>
      <c r="L19" s="27">
        <v>41.9</v>
      </c>
      <c r="M19" s="27">
        <v>125.69999999999999</v>
      </c>
      <c r="N19" s="27">
        <v>838</v>
      </c>
      <c r="O19" s="28">
        <v>1047.5</v>
      </c>
    </row>
    <row r="20" spans="1:15" ht="20.399999999999999" x14ac:dyDescent="0.25">
      <c r="A20" s="20">
        <v>7</v>
      </c>
      <c r="B20" s="21" t="s">
        <v>74</v>
      </c>
      <c r="C20" s="22" t="s">
        <v>75</v>
      </c>
      <c r="D20" s="23" t="s">
        <v>93</v>
      </c>
      <c r="E20" s="7" t="s">
        <v>12</v>
      </c>
      <c r="F20" s="24" t="s">
        <v>94</v>
      </c>
      <c r="G20" s="24" t="s">
        <v>38</v>
      </c>
      <c r="H20" s="25">
        <f t="shared" si="2"/>
        <v>8</v>
      </c>
      <c r="I20" s="25">
        <f t="shared" si="0"/>
        <v>24</v>
      </c>
      <c r="J20" s="25">
        <f t="shared" si="1"/>
        <v>200</v>
      </c>
      <c r="K20" s="26">
        <v>250</v>
      </c>
      <c r="L20" s="27">
        <v>881.98400000000004</v>
      </c>
      <c r="M20" s="27">
        <v>2645.9520000000002</v>
      </c>
      <c r="N20" s="27">
        <v>22049.600000000002</v>
      </c>
      <c r="O20" s="28">
        <v>27562</v>
      </c>
    </row>
    <row r="21" spans="1:15" x14ac:dyDescent="0.25">
      <c r="A21" s="20">
        <v>8</v>
      </c>
      <c r="B21" s="21" t="s">
        <v>74</v>
      </c>
      <c r="C21" s="22" t="s">
        <v>75</v>
      </c>
      <c r="D21" s="23" t="s">
        <v>95</v>
      </c>
      <c r="E21" s="7" t="s">
        <v>12</v>
      </c>
      <c r="F21" s="24" t="s">
        <v>96</v>
      </c>
      <c r="G21" s="6" t="s">
        <v>97</v>
      </c>
      <c r="H21" s="25">
        <f t="shared" si="2"/>
        <v>8</v>
      </c>
      <c r="I21" s="25">
        <f t="shared" si="0"/>
        <v>24</v>
      </c>
      <c r="J21" s="25">
        <f t="shared" si="1"/>
        <v>200</v>
      </c>
      <c r="K21" s="26">
        <v>250</v>
      </c>
      <c r="L21" s="27">
        <v>2383.92</v>
      </c>
      <c r="M21" s="27">
        <v>7151.76</v>
      </c>
      <c r="N21" s="27">
        <v>59598</v>
      </c>
      <c r="O21" s="28">
        <v>74497.5</v>
      </c>
    </row>
    <row r="22" spans="1:15" ht="20.399999999999999" x14ac:dyDescent="0.25">
      <c r="A22" s="20">
        <v>9</v>
      </c>
      <c r="B22" s="21" t="s">
        <v>74</v>
      </c>
      <c r="C22" s="22" t="s">
        <v>75</v>
      </c>
      <c r="D22" s="23" t="s">
        <v>98</v>
      </c>
      <c r="E22" s="7" t="s">
        <v>91</v>
      </c>
      <c r="F22" s="30" t="s">
        <v>39</v>
      </c>
      <c r="G22" s="30" t="s">
        <v>52</v>
      </c>
      <c r="H22" s="25">
        <f t="shared" si="2"/>
        <v>10</v>
      </c>
      <c r="I22" s="25">
        <f t="shared" si="0"/>
        <v>30</v>
      </c>
      <c r="J22" s="25">
        <f t="shared" si="1"/>
        <v>240</v>
      </c>
      <c r="K22" s="26">
        <v>300</v>
      </c>
      <c r="L22" s="27">
        <v>656</v>
      </c>
      <c r="M22" s="27">
        <v>1967.9999999999998</v>
      </c>
      <c r="N22" s="27">
        <v>15743.999999999998</v>
      </c>
      <c r="O22" s="28">
        <v>19680</v>
      </c>
    </row>
    <row r="23" spans="1:15" x14ac:dyDescent="0.25">
      <c r="A23" s="20">
        <v>10</v>
      </c>
      <c r="B23" s="21" t="s">
        <v>74</v>
      </c>
      <c r="C23" s="22" t="s">
        <v>75</v>
      </c>
      <c r="D23" s="23" t="s">
        <v>99</v>
      </c>
      <c r="E23" s="7" t="s">
        <v>12</v>
      </c>
      <c r="F23" s="30" t="s">
        <v>87</v>
      </c>
      <c r="G23" s="7" t="s">
        <v>100</v>
      </c>
      <c r="H23" s="25">
        <f t="shared" si="2"/>
        <v>5</v>
      </c>
      <c r="I23" s="25">
        <f t="shared" si="0"/>
        <v>15</v>
      </c>
      <c r="J23" s="25">
        <f t="shared" si="1"/>
        <v>120</v>
      </c>
      <c r="K23" s="26">
        <v>150</v>
      </c>
      <c r="L23" s="27">
        <v>493.29999999999995</v>
      </c>
      <c r="M23" s="27">
        <v>1479.8999999999999</v>
      </c>
      <c r="N23" s="27">
        <v>11839.199999999999</v>
      </c>
      <c r="O23" s="28">
        <v>14799</v>
      </c>
    </row>
    <row r="24" spans="1:15" ht="20.399999999999999" x14ac:dyDescent="0.25">
      <c r="A24" s="20">
        <v>11</v>
      </c>
      <c r="B24" s="21" t="s">
        <v>74</v>
      </c>
      <c r="C24" s="22" t="s">
        <v>75</v>
      </c>
      <c r="D24" s="23" t="s">
        <v>101</v>
      </c>
      <c r="E24" s="7" t="s">
        <v>30</v>
      </c>
      <c r="F24" s="30" t="s">
        <v>39</v>
      </c>
      <c r="G24" s="33" t="s">
        <v>102</v>
      </c>
      <c r="H24" s="25">
        <f t="shared" si="2"/>
        <v>17</v>
      </c>
      <c r="I24" s="25">
        <f t="shared" si="0"/>
        <v>51</v>
      </c>
      <c r="J24" s="25">
        <f t="shared" si="1"/>
        <v>400</v>
      </c>
      <c r="K24" s="26">
        <v>500</v>
      </c>
      <c r="L24" s="27">
        <v>678.64</v>
      </c>
      <c r="M24" s="27">
        <v>2035.92</v>
      </c>
      <c r="N24" s="27">
        <v>15968</v>
      </c>
      <c r="O24" s="28">
        <v>19960</v>
      </c>
    </row>
    <row r="25" spans="1:15" ht="20.399999999999999" x14ac:dyDescent="0.25">
      <c r="A25" s="20">
        <v>12</v>
      </c>
      <c r="B25" s="21" t="s">
        <v>74</v>
      </c>
      <c r="C25" s="22" t="s">
        <v>75</v>
      </c>
      <c r="D25" s="23" t="s">
        <v>103</v>
      </c>
      <c r="E25" s="7" t="s">
        <v>12</v>
      </c>
      <c r="F25" s="6" t="s">
        <v>104</v>
      </c>
      <c r="G25" s="33" t="s">
        <v>105</v>
      </c>
      <c r="H25" s="25">
        <f t="shared" si="2"/>
        <v>1</v>
      </c>
      <c r="I25" s="25">
        <f t="shared" si="0"/>
        <v>3</v>
      </c>
      <c r="J25" s="25">
        <f t="shared" si="1"/>
        <v>24</v>
      </c>
      <c r="K25" s="26">
        <v>30</v>
      </c>
      <c r="L25" s="27">
        <v>144.72</v>
      </c>
      <c r="M25" s="27">
        <v>434.15999999999997</v>
      </c>
      <c r="N25" s="27">
        <v>3473.2799999999997</v>
      </c>
      <c r="O25" s="28">
        <v>4341.6000000000004</v>
      </c>
    </row>
    <row r="26" spans="1:15" x14ac:dyDescent="0.25">
      <c r="A26" s="20">
        <v>13</v>
      </c>
      <c r="B26" s="21" t="s">
        <v>74</v>
      </c>
      <c r="C26" s="22" t="s">
        <v>75</v>
      </c>
      <c r="D26" s="23" t="s">
        <v>106</v>
      </c>
      <c r="E26" s="7" t="s">
        <v>12</v>
      </c>
      <c r="F26" s="34" t="s">
        <v>107</v>
      </c>
      <c r="G26" s="7" t="s">
        <v>108</v>
      </c>
      <c r="H26" s="25">
        <f t="shared" si="2"/>
        <v>4</v>
      </c>
      <c r="I26" s="25">
        <f t="shared" si="0"/>
        <v>12</v>
      </c>
      <c r="J26" s="25">
        <f t="shared" si="1"/>
        <v>104</v>
      </c>
      <c r="K26" s="26">
        <v>130</v>
      </c>
      <c r="L26" s="27">
        <v>483.12</v>
      </c>
      <c r="M26" s="27">
        <v>1449.3600000000001</v>
      </c>
      <c r="N26" s="27">
        <v>12561.12</v>
      </c>
      <c r="O26" s="28">
        <v>15701.4</v>
      </c>
    </row>
    <row r="27" spans="1:15" x14ac:dyDescent="0.25">
      <c r="A27" s="20">
        <v>14</v>
      </c>
      <c r="B27" s="21" t="s">
        <v>74</v>
      </c>
      <c r="C27" s="22" t="s">
        <v>75</v>
      </c>
      <c r="D27" s="23" t="s">
        <v>109</v>
      </c>
      <c r="E27" s="7" t="s">
        <v>12</v>
      </c>
      <c r="F27" s="34" t="s">
        <v>110</v>
      </c>
      <c r="G27" s="7" t="s">
        <v>23</v>
      </c>
      <c r="H27" s="25">
        <f t="shared" si="2"/>
        <v>4</v>
      </c>
      <c r="I27" s="25">
        <f t="shared" si="0"/>
        <v>12</v>
      </c>
      <c r="J27" s="25">
        <f t="shared" si="1"/>
        <v>104</v>
      </c>
      <c r="K27" s="26">
        <v>130</v>
      </c>
      <c r="L27" s="27">
        <v>573.20000000000005</v>
      </c>
      <c r="M27" s="27">
        <v>1719.6000000000001</v>
      </c>
      <c r="N27" s="27">
        <v>14903.2</v>
      </c>
      <c r="O27" s="28">
        <v>18629</v>
      </c>
    </row>
    <row r="28" spans="1:15" ht="35.4" x14ac:dyDescent="0.25">
      <c r="A28" s="20">
        <v>15</v>
      </c>
      <c r="B28" s="35" t="s">
        <v>111</v>
      </c>
      <c r="C28" s="91" t="s">
        <v>112</v>
      </c>
      <c r="D28" s="36" t="s">
        <v>113</v>
      </c>
      <c r="E28" s="21" t="s">
        <v>114</v>
      </c>
      <c r="F28" s="37" t="s">
        <v>39</v>
      </c>
      <c r="G28" s="38" t="s">
        <v>115</v>
      </c>
      <c r="H28" s="25">
        <f t="shared" si="2"/>
        <v>4</v>
      </c>
      <c r="I28" s="25">
        <f t="shared" si="0"/>
        <v>12</v>
      </c>
      <c r="J28" s="25">
        <f t="shared" si="1"/>
        <v>96</v>
      </c>
      <c r="K28" s="39">
        <v>120</v>
      </c>
      <c r="L28" s="27">
        <v>10318.871999999999</v>
      </c>
      <c r="M28" s="27">
        <v>30956.615999999998</v>
      </c>
      <c r="N28" s="27">
        <v>247652.92799999999</v>
      </c>
      <c r="O28" s="28">
        <v>309566.15999999997</v>
      </c>
    </row>
    <row r="29" spans="1:15" x14ac:dyDescent="0.25">
      <c r="A29" s="20">
        <v>16</v>
      </c>
      <c r="B29" s="21" t="s">
        <v>74</v>
      </c>
      <c r="C29" s="22" t="s">
        <v>75</v>
      </c>
      <c r="D29" s="23" t="s">
        <v>26</v>
      </c>
      <c r="E29" s="7" t="s">
        <v>116</v>
      </c>
      <c r="F29" s="7" t="s">
        <v>117</v>
      </c>
      <c r="G29" s="7" t="s">
        <v>118</v>
      </c>
      <c r="H29" s="25">
        <f t="shared" si="2"/>
        <v>375</v>
      </c>
      <c r="I29" s="25">
        <f t="shared" si="0"/>
        <v>1125</v>
      </c>
      <c r="J29" s="25">
        <f t="shared" si="1"/>
        <v>9000</v>
      </c>
      <c r="K29" s="40">
        <v>11250</v>
      </c>
      <c r="L29" s="27">
        <v>789.15</v>
      </c>
      <c r="M29" s="27">
        <v>2367.4500000000003</v>
      </c>
      <c r="N29" s="27">
        <v>18939.600000000002</v>
      </c>
      <c r="O29" s="28">
        <v>23674.5</v>
      </c>
    </row>
    <row r="30" spans="1:15" x14ac:dyDescent="0.25">
      <c r="A30" s="20">
        <v>17</v>
      </c>
      <c r="B30" s="21" t="s">
        <v>74</v>
      </c>
      <c r="C30" s="22" t="s">
        <v>75</v>
      </c>
      <c r="D30" s="23" t="s">
        <v>119</v>
      </c>
      <c r="E30" s="7" t="s">
        <v>120</v>
      </c>
      <c r="F30" s="24" t="s">
        <v>121</v>
      </c>
      <c r="G30" s="24" t="s">
        <v>122</v>
      </c>
      <c r="H30" s="25">
        <f t="shared" si="2"/>
        <v>45</v>
      </c>
      <c r="I30" s="25">
        <f t="shared" si="0"/>
        <v>135</v>
      </c>
      <c r="J30" s="25">
        <f t="shared" si="1"/>
        <v>1080</v>
      </c>
      <c r="K30" s="41">
        <v>1350</v>
      </c>
      <c r="L30" s="27">
        <v>432.32998500000002</v>
      </c>
      <c r="M30" s="27">
        <v>1296.989955</v>
      </c>
      <c r="N30" s="27">
        <v>10375.91964</v>
      </c>
      <c r="O30" s="28">
        <v>12969.89955</v>
      </c>
    </row>
    <row r="31" spans="1:15" ht="20.399999999999999" x14ac:dyDescent="0.25">
      <c r="A31" s="20">
        <v>18</v>
      </c>
      <c r="B31" s="21" t="s">
        <v>74</v>
      </c>
      <c r="C31" s="22" t="s">
        <v>75</v>
      </c>
      <c r="D31" s="23" t="s">
        <v>123</v>
      </c>
      <c r="E31" s="7" t="s">
        <v>124</v>
      </c>
      <c r="F31" s="24" t="s">
        <v>125</v>
      </c>
      <c r="G31" s="24" t="s">
        <v>15</v>
      </c>
      <c r="H31" s="25">
        <f t="shared" si="2"/>
        <v>8</v>
      </c>
      <c r="I31" s="25">
        <f t="shared" si="0"/>
        <v>24</v>
      </c>
      <c r="J31" s="25">
        <f t="shared" si="1"/>
        <v>200</v>
      </c>
      <c r="K31" s="26">
        <v>250</v>
      </c>
      <c r="L31" s="27">
        <v>2994.88</v>
      </c>
      <c r="M31" s="27">
        <v>8984.64</v>
      </c>
      <c r="N31" s="27">
        <v>74872</v>
      </c>
      <c r="O31" s="28">
        <v>93590</v>
      </c>
    </row>
    <row r="32" spans="1:15" x14ac:dyDescent="0.25">
      <c r="A32" s="20">
        <v>19</v>
      </c>
      <c r="B32" s="21" t="s">
        <v>74</v>
      </c>
      <c r="C32" s="22" t="s">
        <v>75</v>
      </c>
      <c r="D32" s="23" t="s">
        <v>123</v>
      </c>
      <c r="E32" s="7" t="s">
        <v>126</v>
      </c>
      <c r="F32" s="34" t="s">
        <v>51</v>
      </c>
      <c r="G32" s="30" t="s">
        <v>52</v>
      </c>
      <c r="H32" s="25">
        <f t="shared" si="2"/>
        <v>7</v>
      </c>
      <c r="I32" s="25">
        <f t="shared" si="0"/>
        <v>21</v>
      </c>
      <c r="J32" s="25">
        <f t="shared" si="1"/>
        <v>160</v>
      </c>
      <c r="K32" s="26">
        <v>200</v>
      </c>
      <c r="L32" s="27">
        <v>5376.91</v>
      </c>
      <c r="M32" s="27">
        <v>16130.73</v>
      </c>
      <c r="N32" s="27">
        <v>122900.8</v>
      </c>
      <c r="O32" s="28">
        <v>153626</v>
      </c>
    </row>
    <row r="33" spans="1:15" ht="40.799999999999997" x14ac:dyDescent="0.25">
      <c r="A33" s="20">
        <v>20</v>
      </c>
      <c r="B33" s="21" t="s">
        <v>74</v>
      </c>
      <c r="C33" s="22" t="s">
        <v>75</v>
      </c>
      <c r="D33" s="23" t="s">
        <v>127</v>
      </c>
      <c r="E33" s="7" t="s">
        <v>128</v>
      </c>
      <c r="F33" s="24" t="s">
        <v>90</v>
      </c>
      <c r="G33" s="24" t="s">
        <v>52</v>
      </c>
      <c r="H33" s="25">
        <f t="shared" si="2"/>
        <v>1</v>
      </c>
      <c r="I33" s="25">
        <f t="shared" si="0"/>
        <v>3</v>
      </c>
      <c r="J33" s="25">
        <f t="shared" si="1"/>
        <v>24</v>
      </c>
      <c r="K33" s="26">
        <v>30</v>
      </c>
      <c r="L33" s="27">
        <v>546.61</v>
      </c>
      <c r="M33" s="27">
        <v>1639.83</v>
      </c>
      <c r="N33" s="27">
        <v>13118.64</v>
      </c>
      <c r="O33" s="28">
        <v>16398.3</v>
      </c>
    </row>
    <row r="34" spans="1:15" ht="20.399999999999999" x14ac:dyDescent="0.25">
      <c r="A34" s="20">
        <v>21</v>
      </c>
      <c r="B34" s="21" t="s">
        <v>74</v>
      </c>
      <c r="C34" s="22" t="s">
        <v>75</v>
      </c>
      <c r="D34" s="23" t="s">
        <v>129</v>
      </c>
      <c r="E34" s="7" t="s">
        <v>130</v>
      </c>
      <c r="F34" s="6" t="s">
        <v>131</v>
      </c>
      <c r="G34" s="7" t="s">
        <v>55</v>
      </c>
      <c r="H34" s="25">
        <f t="shared" si="2"/>
        <v>50</v>
      </c>
      <c r="I34" s="25">
        <f t="shared" si="0"/>
        <v>150</v>
      </c>
      <c r="J34" s="25">
        <f t="shared" si="1"/>
        <v>1200</v>
      </c>
      <c r="K34" s="26">
        <v>1500</v>
      </c>
      <c r="L34" s="27">
        <v>2290.8000000000002</v>
      </c>
      <c r="M34" s="27">
        <v>6872.4000000000005</v>
      </c>
      <c r="N34" s="27">
        <v>54979.200000000004</v>
      </c>
      <c r="O34" s="28">
        <v>68724</v>
      </c>
    </row>
    <row r="35" spans="1:15" ht="24" x14ac:dyDescent="0.25">
      <c r="A35" s="20">
        <v>22</v>
      </c>
      <c r="B35" s="35" t="s">
        <v>132</v>
      </c>
      <c r="C35" s="42" t="s">
        <v>133</v>
      </c>
      <c r="D35" s="43" t="s">
        <v>134</v>
      </c>
      <c r="E35" s="7" t="s">
        <v>12</v>
      </c>
      <c r="F35" s="34" t="s">
        <v>135</v>
      </c>
      <c r="G35" s="7" t="s">
        <v>136</v>
      </c>
      <c r="H35" s="25">
        <f t="shared" si="2"/>
        <v>1</v>
      </c>
      <c r="I35" s="25">
        <f t="shared" si="0"/>
        <v>3</v>
      </c>
      <c r="J35" s="25">
        <f t="shared" si="1"/>
        <v>24</v>
      </c>
      <c r="K35" s="26">
        <v>30</v>
      </c>
      <c r="L35" s="27">
        <v>1268.78</v>
      </c>
      <c r="M35" s="27">
        <v>3806.34</v>
      </c>
      <c r="N35" s="27">
        <v>30450.720000000001</v>
      </c>
      <c r="O35" s="28">
        <v>38063.4</v>
      </c>
    </row>
    <row r="36" spans="1:15" ht="24" x14ac:dyDescent="0.25">
      <c r="A36" s="20">
        <v>23</v>
      </c>
      <c r="B36" s="35" t="s">
        <v>132</v>
      </c>
      <c r="C36" s="42" t="s">
        <v>133</v>
      </c>
      <c r="D36" s="43" t="s">
        <v>134</v>
      </c>
      <c r="E36" s="7" t="s">
        <v>12</v>
      </c>
      <c r="F36" s="34" t="s">
        <v>135</v>
      </c>
      <c r="G36" s="7" t="s">
        <v>137</v>
      </c>
      <c r="H36" s="25">
        <f t="shared" si="2"/>
        <v>2</v>
      </c>
      <c r="I36" s="25">
        <f t="shared" si="0"/>
        <v>6</v>
      </c>
      <c r="J36" s="25">
        <f t="shared" si="1"/>
        <v>48</v>
      </c>
      <c r="K36" s="26">
        <v>60</v>
      </c>
      <c r="L36" s="27">
        <v>5063.6400000000003</v>
      </c>
      <c r="M36" s="27">
        <v>15190.920000000002</v>
      </c>
      <c r="N36" s="27">
        <v>121527.36000000002</v>
      </c>
      <c r="O36" s="28">
        <v>151909.20000000001</v>
      </c>
    </row>
    <row r="37" spans="1:15" x14ac:dyDescent="0.25">
      <c r="A37" s="44"/>
      <c r="B37" s="45"/>
      <c r="C37" s="45"/>
      <c r="D37" s="46" t="s">
        <v>138</v>
      </c>
      <c r="E37" s="47"/>
      <c r="F37" s="48"/>
      <c r="G37" s="47"/>
      <c r="H37" s="22"/>
      <c r="I37" s="22"/>
      <c r="J37" s="22"/>
      <c r="K37" s="49"/>
      <c r="L37" s="22"/>
      <c r="M37" s="49"/>
      <c r="N37" s="22"/>
      <c r="O37" s="49"/>
    </row>
    <row r="38" spans="1:15" x14ac:dyDescent="0.25">
      <c r="A38" s="50">
        <v>24</v>
      </c>
      <c r="B38" s="13" t="s">
        <v>139</v>
      </c>
      <c r="C38" s="13" t="s">
        <v>140</v>
      </c>
      <c r="D38" s="36" t="s">
        <v>141</v>
      </c>
      <c r="E38" s="51" t="s">
        <v>142</v>
      </c>
      <c r="F38" s="51" t="s">
        <v>87</v>
      </c>
      <c r="G38" s="51" t="s">
        <v>15</v>
      </c>
      <c r="H38" s="25">
        <f t="shared" ref="H38:H76" si="3">ROUND(K38/30,0)</f>
        <v>83</v>
      </c>
      <c r="I38" s="25">
        <f t="shared" ref="I38:I76" si="4">H38*3</f>
        <v>249</v>
      </c>
      <c r="J38" s="25">
        <f t="shared" ref="J38:J76" si="5">K38*0.8</f>
        <v>2000</v>
      </c>
      <c r="K38" s="39">
        <v>2500</v>
      </c>
      <c r="L38" s="27">
        <v>421.80599999999998</v>
      </c>
      <c r="M38" s="27">
        <v>1265.4179999999999</v>
      </c>
      <c r="N38" s="27">
        <v>10164</v>
      </c>
      <c r="O38" s="28">
        <v>12705</v>
      </c>
    </row>
    <row r="39" spans="1:15" x14ac:dyDescent="0.25">
      <c r="A39" s="50">
        <v>25</v>
      </c>
      <c r="B39" s="13" t="s">
        <v>139</v>
      </c>
      <c r="C39" s="13" t="s">
        <v>140</v>
      </c>
      <c r="D39" s="36" t="s">
        <v>141</v>
      </c>
      <c r="E39" s="51" t="s">
        <v>143</v>
      </c>
      <c r="F39" s="51" t="s">
        <v>36</v>
      </c>
      <c r="G39" s="52" t="s">
        <v>144</v>
      </c>
      <c r="H39" s="25">
        <f t="shared" si="3"/>
        <v>167</v>
      </c>
      <c r="I39" s="25">
        <f t="shared" si="4"/>
        <v>501</v>
      </c>
      <c r="J39" s="25">
        <f t="shared" si="5"/>
        <v>4000</v>
      </c>
      <c r="K39" s="39">
        <v>5000</v>
      </c>
      <c r="L39" s="27">
        <v>832.66199999999992</v>
      </c>
      <c r="M39" s="27">
        <v>2497.9859999999999</v>
      </c>
      <c r="N39" s="27">
        <v>19944</v>
      </c>
      <c r="O39" s="28">
        <v>24930</v>
      </c>
    </row>
    <row r="40" spans="1:15" x14ac:dyDescent="0.25">
      <c r="A40" s="50">
        <v>26</v>
      </c>
      <c r="B40" s="13" t="s">
        <v>139</v>
      </c>
      <c r="C40" s="13" t="s">
        <v>140</v>
      </c>
      <c r="D40" s="36" t="s">
        <v>145</v>
      </c>
      <c r="E40" s="52" t="s">
        <v>142</v>
      </c>
      <c r="F40" s="53" t="s">
        <v>121</v>
      </c>
      <c r="G40" s="52" t="s">
        <v>146</v>
      </c>
      <c r="H40" s="25">
        <f t="shared" si="3"/>
        <v>333</v>
      </c>
      <c r="I40" s="25">
        <f t="shared" si="4"/>
        <v>999</v>
      </c>
      <c r="J40" s="25">
        <f t="shared" si="5"/>
        <v>8000</v>
      </c>
      <c r="K40" s="39">
        <v>10000</v>
      </c>
      <c r="L40" s="27">
        <v>5114.88</v>
      </c>
      <c r="M40" s="27">
        <v>15344.64</v>
      </c>
      <c r="N40" s="27">
        <v>122880</v>
      </c>
      <c r="O40" s="28">
        <v>153600</v>
      </c>
    </row>
    <row r="41" spans="1:15" ht="24" x14ac:dyDescent="0.25">
      <c r="A41" s="50">
        <v>27</v>
      </c>
      <c r="B41" s="13" t="s">
        <v>147</v>
      </c>
      <c r="C41" s="13" t="s">
        <v>148</v>
      </c>
      <c r="D41" s="36" t="s">
        <v>40</v>
      </c>
      <c r="E41" s="51" t="s">
        <v>41</v>
      </c>
      <c r="F41" s="51" t="s">
        <v>41</v>
      </c>
      <c r="G41" s="51" t="s">
        <v>33</v>
      </c>
      <c r="H41" s="25">
        <f t="shared" si="3"/>
        <v>117</v>
      </c>
      <c r="I41" s="25">
        <f t="shared" si="4"/>
        <v>351</v>
      </c>
      <c r="J41" s="25">
        <f t="shared" si="5"/>
        <v>2800</v>
      </c>
      <c r="K41" s="39">
        <v>3500</v>
      </c>
      <c r="L41" s="27">
        <v>60.933599999999991</v>
      </c>
      <c r="M41" s="27">
        <v>182.80079999999998</v>
      </c>
      <c r="N41" s="27">
        <v>1458.2399999999998</v>
      </c>
      <c r="O41" s="28">
        <v>1822.7999999999997</v>
      </c>
    </row>
    <row r="42" spans="1:15" ht="24" x14ac:dyDescent="0.25">
      <c r="A42" s="50">
        <v>28</v>
      </c>
      <c r="B42" s="21" t="s">
        <v>149</v>
      </c>
      <c r="C42" s="21" t="s">
        <v>150</v>
      </c>
      <c r="D42" s="21" t="s">
        <v>27</v>
      </c>
      <c r="E42" s="51" t="s">
        <v>32</v>
      </c>
      <c r="F42" s="51" t="s">
        <v>41</v>
      </c>
      <c r="G42" s="51" t="s">
        <v>20</v>
      </c>
      <c r="H42" s="25">
        <f t="shared" si="3"/>
        <v>50</v>
      </c>
      <c r="I42" s="25">
        <f t="shared" si="4"/>
        <v>150</v>
      </c>
      <c r="J42" s="25">
        <f t="shared" si="5"/>
        <v>1200</v>
      </c>
      <c r="K42" s="40">
        <v>1500</v>
      </c>
      <c r="L42" s="27">
        <v>113.08333333333334</v>
      </c>
      <c r="M42" s="27">
        <v>339.25</v>
      </c>
      <c r="N42" s="27">
        <v>2714</v>
      </c>
      <c r="O42" s="28">
        <v>3392.5</v>
      </c>
    </row>
    <row r="43" spans="1:15" ht="25.8" customHeight="1" x14ac:dyDescent="0.25">
      <c r="A43" s="50">
        <v>29</v>
      </c>
      <c r="B43" s="21" t="s">
        <v>149</v>
      </c>
      <c r="C43" s="21" t="s">
        <v>150</v>
      </c>
      <c r="D43" s="35" t="s">
        <v>151</v>
      </c>
      <c r="E43" s="51" t="s">
        <v>12</v>
      </c>
      <c r="F43" s="51" t="s">
        <v>152</v>
      </c>
      <c r="G43" s="51" t="s">
        <v>153</v>
      </c>
      <c r="H43" s="25">
        <f t="shared" si="3"/>
        <v>50</v>
      </c>
      <c r="I43" s="25">
        <f t="shared" si="4"/>
        <v>150</v>
      </c>
      <c r="J43" s="25">
        <f t="shared" si="5"/>
        <v>1200</v>
      </c>
      <c r="K43" s="40">
        <v>1500</v>
      </c>
      <c r="L43" s="27">
        <v>303.3</v>
      </c>
      <c r="M43" s="27">
        <v>909.9</v>
      </c>
      <c r="N43" s="27">
        <v>7279.2</v>
      </c>
      <c r="O43" s="28">
        <v>9099</v>
      </c>
    </row>
    <row r="44" spans="1:15" ht="24" x14ac:dyDescent="0.25">
      <c r="A44" s="50">
        <v>30</v>
      </c>
      <c r="B44" s="21" t="s">
        <v>149</v>
      </c>
      <c r="C44" s="21" t="s">
        <v>150</v>
      </c>
      <c r="D44" s="21" t="s">
        <v>42</v>
      </c>
      <c r="E44" s="51" t="s">
        <v>154</v>
      </c>
      <c r="F44" s="51" t="s">
        <v>154</v>
      </c>
      <c r="G44" s="51" t="s">
        <v>18</v>
      </c>
      <c r="H44" s="25">
        <f t="shared" si="3"/>
        <v>33</v>
      </c>
      <c r="I44" s="25">
        <f t="shared" si="4"/>
        <v>99</v>
      </c>
      <c r="J44" s="25">
        <f t="shared" si="5"/>
        <v>800</v>
      </c>
      <c r="K44" s="40">
        <v>1000</v>
      </c>
      <c r="L44" s="27">
        <v>81.311999999999998</v>
      </c>
      <c r="M44" s="27">
        <v>243.93600000000001</v>
      </c>
      <c r="N44" s="27">
        <v>1971.2</v>
      </c>
      <c r="O44" s="28">
        <v>2464</v>
      </c>
    </row>
    <row r="45" spans="1:15" ht="40.799999999999997" x14ac:dyDescent="0.25">
      <c r="A45" s="50">
        <v>31</v>
      </c>
      <c r="B45" s="13" t="s">
        <v>155</v>
      </c>
      <c r="C45" s="13" t="s">
        <v>138</v>
      </c>
      <c r="D45" s="6" t="s">
        <v>156</v>
      </c>
      <c r="E45" s="51" t="s">
        <v>157</v>
      </c>
      <c r="F45" s="51" t="s">
        <v>31</v>
      </c>
      <c r="G45" s="54"/>
      <c r="H45" s="25">
        <f t="shared" si="3"/>
        <v>27</v>
      </c>
      <c r="I45" s="25">
        <f t="shared" si="4"/>
        <v>81</v>
      </c>
      <c r="J45" s="25">
        <f t="shared" si="5"/>
        <v>640</v>
      </c>
      <c r="K45" s="40">
        <v>800</v>
      </c>
      <c r="L45" s="27">
        <v>580.5</v>
      </c>
      <c r="M45" s="27">
        <v>1741.5</v>
      </c>
      <c r="N45" s="27">
        <v>13760</v>
      </c>
      <c r="O45" s="28">
        <v>17200</v>
      </c>
    </row>
    <row r="46" spans="1:15" ht="36" x14ac:dyDescent="0.25">
      <c r="A46" s="50">
        <v>32</v>
      </c>
      <c r="B46" s="55" t="s">
        <v>158</v>
      </c>
      <c r="C46" s="56" t="s">
        <v>159</v>
      </c>
      <c r="D46" s="6" t="s">
        <v>160</v>
      </c>
      <c r="E46" s="15" t="s">
        <v>30</v>
      </c>
      <c r="F46" s="15" t="s">
        <v>43</v>
      </c>
      <c r="G46" s="21" t="s">
        <v>244</v>
      </c>
      <c r="H46" s="25">
        <f t="shared" si="3"/>
        <v>233</v>
      </c>
      <c r="I46" s="25">
        <f t="shared" si="4"/>
        <v>699</v>
      </c>
      <c r="J46" s="25">
        <f t="shared" si="5"/>
        <v>5600</v>
      </c>
      <c r="K46" s="39">
        <v>7000</v>
      </c>
      <c r="L46" s="27">
        <v>3497.33</v>
      </c>
      <c r="M46" s="27">
        <v>10491.99</v>
      </c>
      <c r="N46" s="27">
        <v>84056</v>
      </c>
      <c r="O46" s="28">
        <v>105070</v>
      </c>
    </row>
    <row r="47" spans="1:15" ht="61.2" x14ac:dyDescent="0.25">
      <c r="A47" s="50">
        <v>33</v>
      </c>
      <c r="B47" s="13" t="s">
        <v>155</v>
      </c>
      <c r="C47" s="13" t="s">
        <v>161</v>
      </c>
      <c r="D47" s="36" t="s">
        <v>58</v>
      </c>
      <c r="E47" s="51" t="s">
        <v>59</v>
      </c>
      <c r="F47" s="51" t="s">
        <v>60</v>
      </c>
      <c r="G47" s="51" t="s">
        <v>61</v>
      </c>
      <c r="H47" s="25">
        <f t="shared" si="3"/>
        <v>20</v>
      </c>
      <c r="I47" s="25">
        <f t="shared" si="4"/>
        <v>60</v>
      </c>
      <c r="J47" s="25">
        <f t="shared" si="5"/>
        <v>480</v>
      </c>
      <c r="K47" s="39">
        <v>600</v>
      </c>
      <c r="L47" s="27">
        <v>540</v>
      </c>
      <c r="M47" s="27">
        <v>1620</v>
      </c>
      <c r="N47" s="27">
        <v>12960</v>
      </c>
      <c r="O47" s="28">
        <v>16200</v>
      </c>
    </row>
    <row r="48" spans="1:15" ht="33.6" customHeight="1" x14ac:dyDescent="0.25">
      <c r="A48" s="50">
        <v>34</v>
      </c>
      <c r="B48" s="13" t="s">
        <v>155</v>
      </c>
      <c r="C48" s="13" t="s">
        <v>138</v>
      </c>
      <c r="D48" s="51" t="s">
        <v>162</v>
      </c>
      <c r="E48" s="51" t="s">
        <v>12</v>
      </c>
      <c r="F48" s="51" t="s">
        <v>163</v>
      </c>
      <c r="G48" s="51"/>
      <c r="H48" s="25">
        <f t="shared" si="3"/>
        <v>100</v>
      </c>
      <c r="I48" s="25">
        <f t="shared" si="4"/>
        <v>300</v>
      </c>
      <c r="J48" s="25">
        <f t="shared" si="5"/>
        <v>2400</v>
      </c>
      <c r="K48" s="40">
        <v>3000</v>
      </c>
      <c r="L48" s="27">
        <v>685</v>
      </c>
      <c r="M48" s="27">
        <v>2055</v>
      </c>
      <c r="N48" s="27">
        <v>16440</v>
      </c>
      <c r="O48" s="28">
        <v>20550</v>
      </c>
    </row>
    <row r="49" spans="1:15" ht="51" x14ac:dyDescent="0.25">
      <c r="A49" s="50">
        <v>35</v>
      </c>
      <c r="B49" s="57" t="s">
        <v>155</v>
      </c>
      <c r="C49" s="57" t="s">
        <v>138</v>
      </c>
      <c r="D49" s="51" t="s">
        <v>164</v>
      </c>
      <c r="E49" s="51" t="s">
        <v>64</v>
      </c>
      <c r="F49" s="51" t="s">
        <v>64</v>
      </c>
      <c r="G49" s="58" t="s">
        <v>165</v>
      </c>
      <c r="H49" s="25">
        <f t="shared" si="3"/>
        <v>167</v>
      </c>
      <c r="I49" s="25">
        <f t="shared" si="4"/>
        <v>501</v>
      </c>
      <c r="J49" s="25">
        <f t="shared" si="5"/>
        <v>4000</v>
      </c>
      <c r="K49" s="40">
        <v>5000</v>
      </c>
      <c r="L49" s="27">
        <v>141.94999999999999</v>
      </c>
      <c r="M49" s="27">
        <v>425.84999999999997</v>
      </c>
      <c r="N49" s="27">
        <v>3400</v>
      </c>
      <c r="O49" s="28">
        <v>4250</v>
      </c>
    </row>
    <row r="50" spans="1:15" ht="81.599999999999994" x14ac:dyDescent="0.25">
      <c r="A50" s="50">
        <v>36</v>
      </c>
      <c r="B50" s="35" t="s">
        <v>166</v>
      </c>
      <c r="C50" s="21" t="s">
        <v>167</v>
      </c>
      <c r="D50" s="36" t="s">
        <v>44</v>
      </c>
      <c r="E50" s="51" t="s">
        <v>45</v>
      </c>
      <c r="F50" s="51" t="s">
        <v>19</v>
      </c>
      <c r="G50" s="51" t="s">
        <v>46</v>
      </c>
      <c r="H50" s="25">
        <f t="shared" si="3"/>
        <v>117</v>
      </c>
      <c r="I50" s="25">
        <f t="shared" si="4"/>
        <v>351</v>
      </c>
      <c r="J50" s="25">
        <f t="shared" si="5"/>
        <v>2800</v>
      </c>
      <c r="K50" s="39">
        <v>3500</v>
      </c>
      <c r="L50" s="27">
        <v>478.53</v>
      </c>
      <c r="M50" s="27">
        <v>1435.59</v>
      </c>
      <c r="N50" s="27">
        <v>11452</v>
      </c>
      <c r="O50" s="28">
        <v>14315</v>
      </c>
    </row>
    <row r="51" spans="1:15" ht="24" x14ac:dyDescent="0.25">
      <c r="A51" s="50">
        <v>37</v>
      </c>
      <c r="B51" s="57" t="s">
        <v>155</v>
      </c>
      <c r="C51" s="57" t="s">
        <v>138</v>
      </c>
      <c r="D51" s="36" t="s">
        <v>168</v>
      </c>
      <c r="E51" s="51" t="s">
        <v>49</v>
      </c>
      <c r="F51" s="51" t="s">
        <v>12</v>
      </c>
      <c r="G51" s="51" t="s">
        <v>12</v>
      </c>
      <c r="H51" s="25">
        <f t="shared" si="3"/>
        <v>12</v>
      </c>
      <c r="I51" s="25">
        <f t="shared" si="4"/>
        <v>36</v>
      </c>
      <c r="J51" s="25">
        <f t="shared" si="5"/>
        <v>280</v>
      </c>
      <c r="K51" s="39">
        <v>350</v>
      </c>
      <c r="L51" s="27">
        <v>1140</v>
      </c>
      <c r="M51" s="27">
        <v>3420</v>
      </c>
      <c r="N51" s="27">
        <v>26600</v>
      </c>
      <c r="O51" s="28">
        <v>33250</v>
      </c>
    </row>
    <row r="52" spans="1:15" ht="57" customHeight="1" x14ac:dyDescent="0.25">
      <c r="A52" s="50">
        <v>38</v>
      </c>
      <c r="B52" s="13" t="s">
        <v>155</v>
      </c>
      <c r="C52" s="13" t="s">
        <v>138</v>
      </c>
      <c r="D52" s="51" t="s">
        <v>169</v>
      </c>
      <c r="E52" s="51" t="s">
        <v>29</v>
      </c>
      <c r="F52" s="51" t="s">
        <v>170</v>
      </c>
      <c r="G52" s="51" t="s">
        <v>115</v>
      </c>
      <c r="H52" s="25">
        <f t="shared" si="3"/>
        <v>50</v>
      </c>
      <c r="I52" s="25">
        <f t="shared" si="4"/>
        <v>150</v>
      </c>
      <c r="J52" s="25">
        <f t="shared" si="5"/>
        <v>1200</v>
      </c>
      <c r="K52" s="40">
        <v>1500</v>
      </c>
      <c r="L52" s="27">
        <v>850</v>
      </c>
      <c r="M52" s="27">
        <v>2550</v>
      </c>
      <c r="N52" s="27">
        <v>20400</v>
      </c>
      <c r="O52" s="28">
        <v>25500</v>
      </c>
    </row>
    <row r="53" spans="1:15" ht="24" x14ac:dyDescent="0.25">
      <c r="A53" s="50">
        <v>39</v>
      </c>
      <c r="B53" s="13" t="s">
        <v>171</v>
      </c>
      <c r="C53" s="13" t="s">
        <v>172</v>
      </c>
      <c r="D53" s="36" t="s">
        <v>21</v>
      </c>
      <c r="E53" s="51" t="s">
        <v>173</v>
      </c>
      <c r="F53" s="51" t="s">
        <v>48</v>
      </c>
      <c r="G53" s="51" t="s">
        <v>174</v>
      </c>
      <c r="H53" s="25">
        <f t="shared" si="3"/>
        <v>83</v>
      </c>
      <c r="I53" s="25">
        <f t="shared" si="4"/>
        <v>249</v>
      </c>
      <c r="J53" s="25">
        <f t="shared" si="5"/>
        <v>2000</v>
      </c>
      <c r="K53" s="39">
        <v>2500</v>
      </c>
      <c r="L53" s="27">
        <v>2599.56</v>
      </c>
      <c r="M53" s="27">
        <v>7798.68</v>
      </c>
      <c r="N53" s="27">
        <v>62640</v>
      </c>
      <c r="O53" s="28">
        <v>78300</v>
      </c>
    </row>
    <row r="54" spans="1:15" ht="30.6" x14ac:dyDescent="0.25">
      <c r="A54" s="50">
        <v>40</v>
      </c>
      <c r="B54" s="13" t="s">
        <v>171</v>
      </c>
      <c r="C54" s="13" t="s">
        <v>172</v>
      </c>
      <c r="D54" s="36" t="s">
        <v>21</v>
      </c>
      <c r="E54" s="51" t="s">
        <v>34</v>
      </c>
      <c r="F54" s="51" t="s">
        <v>22</v>
      </c>
      <c r="G54" s="51" t="s">
        <v>35</v>
      </c>
      <c r="H54" s="25">
        <f t="shared" si="3"/>
        <v>833</v>
      </c>
      <c r="I54" s="25">
        <f t="shared" si="4"/>
        <v>2499</v>
      </c>
      <c r="J54" s="25">
        <f t="shared" si="5"/>
        <v>20000</v>
      </c>
      <c r="K54" s="39">
        <v>25000</v>
      </c>
      <c r="L54" s="27">
        <v>1394.442</v>
      </c>
      <c r="M54" s="27">
        <v>4183.326</v>
      </c>
      <c r="N54" s="27">
        <v>33480</v>
      </c>
      <c r="O54" s="28">
        <v>41850</v>
      </c>
    </row>
    <row r="55" spans="1:15" ht="15" customHeight="1" x14ac:dyDescent="0.25">
      <c r="A55" s="50">
        <v>41</v>
      </c>
      <c r="B55" s="59" t="s">
        <v>139</v>
      </c>
      <c r="C55" s="59" t="s">
        <v>140</v>
      </c>
      <c r="D55" s="21" t="s">
        <v>175</v>
      </c>
      <c r="E55" s="51" t="s">
        <v>176</v>
      </c>
      <c r="F55" s="51" t="s">
        <v>36</v>
      </c>
      <c r="G55" s="58" t="s">
        <v>177</v>
      </c>
      <c r="H55" s="25">
        <f t="shared" si="3"/>
        <v>167</v>
      </c>
      <c r="I55" s="25">
        <f t="shared" si="4"/>
        <v>501</v>
      </c>
      <c r="J55" s="25">
        <f t="shared" si="5"/>
        <v>4000</v>
      </c>
      <c r="K55" s="39">
        <v>5000</v>
      </c>
      <c r="L55" s="27">
        <v>5055.2569999999996</v>
      </c>
      <c r="M55" s="27">
        <v>15165.770999999999</v>
      </c>
      <c r="N55" s="27">
        <v>121083.99999999999</v>
      </c>
      <c r="O55" s="28">
        <v>151355</v>
      </c>
    </row>
    <row r="56" spans="1:15" ht="15" customHeight="1" x14ac:dyDescent="0.25">
      <c r="A56" s="50">
        <v>42</v>
      </c>
      <c r="B56" s="13" t="s">
        <v>178</v>
      </c>
      <c r="C56" s="13" t="s">
        <v>179</v>
      </c>
      <c r="D56" s="43" t="s">
        <v>50</v>
      </c>
      <c r="E56" s="13" t="s">
        <v>180</v>
      </c>
      <c r="F56" s="14" t="s">
        <v>51</v>
      </c>
      <c r="G56" s="13" t="s">
        <v>15</v>
      </c>
      <c r="H56" s="25">
        <f t="shared" si="3"/>
        <v>33</v>
      </c>
      <c r="I56" s="25">
        <f t="shared" si="4"/>
        <v>99</v>
      </c>
      <c r="J56" s="25">
        <f t="shared" si="5"/>
        <v>800</v>
      </c>
      <c r="K56" s="40">
        <v>1000</v>
      </c>
      <c r="L56" s="27">
        <v>2835.36</v>
      </c>
      <c r="M56" s="27">
        <v>8506.08</v>
      </c>
      <c r="N56" s="27">
        <v>68736</v>
      </c>
      <c r="O56" s="28">
        <v>85920</v>
      </c>
    </row>
    <row r="57" spans="1:15" ht="15" customHeight="1" x14ac:dyDescent="0.25">
      <c r="A57" s="50">
        <v>43</v>
      </c>
      <c r="B57" s="60" t="s">
        <v>181</v>
      </c>
      <c r="C57" s="36" t="s">
        <v>182</v>
      </c>
      <c r="D57" s="36" t="s">
        <v>28</v>
      </c>
      <c r="E57" s="51" t="s">
        <v>183</v>
      </c>
      <c r="F57" s="51" t="s">
        <v>184</v>
      </c>
      <c r="G57" s="51" t="s">
        <v>13</v>
      </c>
      <c r="H57" s="25">
        <f t="shared" si="3"/>
        <v>233</v>
      </c>
      <c r="I57" s="25">
        <f t="shared" si="4"/>
        <v>699</v>
      </c>
      <c r="J57" s="25">
        <f t="shared" si="5"/>
        <v>5600</v>
      </c>
      <c r="K57" s="39">
        <v>7000</v>
      </c>
      <c r="L57" s="27">
        <v>727.42599999999993</v>
      </c>
      <c r="M57" s="27">
        <v>2182.2779999999998</v>
      </c>
      <c r="N57" s="27">
        <v>17483.2</v>
      </c>
      <c r="O57" s="28">
        <v>21854</v>
      </c>
    </row>
    <row r="58" spans="1:15" ht="36" x14ac:dyDescent="0.25">
      <c r="A58" s="50">
        <v>44</v>
      </c>
      <c r="B58" s="61" t="s">
        <v>185</v>
      </c>
      <c r="C58" s="61" t="s">
        <v>186</v>
      </c>
      <c r="D58" s="21" t="s">
        <v>187</v>
      </c>
      <c r="E58" s="6" t="s">
        <v>188</v>
      </c>
      <c r="F58" s="6" t="s">
        <v>188</v>
      </c>
      <c r="G58" s="6" t="s">
        <v>189</v>
      </c>
      <c r="H58" s="25">
        <f t="shared" si="3"/>
        <v>167</v>
      </c>
      <c r="I58" s="25">
        <f t="shared" si="4"/>
        <v>501</v>
      </c>
      <c r="J58" s="25">
        <f t="shared" si="5"/>
        <v>4000</v>
      </c>
      <c r="K58" s="40">
        <v>5000</v>
      </c>
      <c r="L58" s="27">
        <v>148.26259999999999</v>
      </c>
      <c r="M58" s="27">
        <v>444.7878</v>
      </c>
      <c r="N58" s="27">
        <v>3551.2000000000003</v>
      </c>
      <c r="O58" s="28">
        <v>4439</v>
      </c>
    </row>
    <row r="59" spans="1:15" ht="24" x14ac:dyDescent="0.25">
      <c r="A59" s="50">
        <v>45</v>
      </c>
      <c r="B59" s="13" t="s">
        <v>171</v>
      </c>
      <c r="C59" s="13" t="s">
        <v>172</v>
      </c>
      <c r="D59" s="36" t="s">
        <v>190</v>
      </c>
      <c r="E59" s="51" t="s">
        <v>191</v>
      </c>
      <c r="F59" s="51" t="s">
        <v>192</v>
      </c>
      <c r="G59" s="51" t="s">
        <v>193</v>
      </c>
      <c r="H59" s="25">
        <f t="shared" si="3"/>
        <v>23</v>
      </c>
      <c r="I59" s="25">
        <f t="shared" si="4"/>
        <v>69</v>
      </c>
      <c r="J59" s="25">
        <f t="shared" si="5"/>
        <v>560</v>
      </c>
      <c r="K59" s="39">
        <v>700</v>
      </c>
      <c r="L59" s="27">
        <v>517.73</v>
      </c>
      <c r="M59" s="27">
        <v>1553.19</v>
      </c>
      <c r="N59" s="27">
        <v>12605.6</v>
      </c>
      <c r="O59" s="28">
        <v>15757.000000000002</v>
      </c>
    </row>
    <row r="60" spans="1:15" ht="24" x14ac:dyDescent="0.25">
      <c r="A60" s="50">
        <v>46</v>
      </c>
      <c r="B60" s="13" t="s">
        <v>155</v>
      </c>
      <c r="C60" s="13" t="s">
        <v>138</v>
      </c>
      <c r="D60" s="36" t="s">
        <v>53</v>
      </c>
      <c r="E60" s="51" t="s">
        <v>37</v>
      </c>
      <c r="F60" s="51" t="s">
        <v>19</v>
      </c>
      <c r="G60" s="6" t="s">
        <v>194</v>
      </c>
      <c r="H60" s="25">
        <f t="shared" si="3"/>
        <v>133</v>
      </c>
      <c r="I60" s="25">
        <f t="shared" si="4"/>
        <v>399</v>
      </c>
      <c r="J60" s="25">
        <f t="shared" si="5"/>
        <v>3200</v>
      </c>
      <c r="K60" s="62">
        <v>4000</v>
      </c>
      <c r="L60" s="27">
        <v>3291.2845000000002</v>
      </c>
      <c r="M60" s="27">
        <v>9873.8535000000011</v>
      </c>
      <c r="N60" s="27">
        <v>79188.800000000003</v>
      </c>
      <c r="O60" s="28">
        <v>98986</v>
      </c>
    </row>
    <row r="61" spans="1:15" ht="24" x14ac:dyDescent="0.25">
      <c r="A61" s="50">
        <v>47</v>
      </c>
      <c r="B61" s="63" t="s">
        <v>155</v>
      </c>
      <c r="C61" s="64" t="s">
        <v>138</v>
      </c>
      <c r="D61" s="60" t="s">
        <v>195</v>
      </c>
      <c r="E61" s="36" t="s">
        <v>12</v>
      </c>
      <c r="F61" s="65" t="s">
        <v>196</v>
      </c>
      <c r="G61" s="38" t="s">
        <v>197</v>
      </c>
      <c r="H61" s="25">
        <f t="shared" si="3"/>
        <v>33</v>
      </c>
      <c r="I61" s="25">
        <f t="shared" si="4"/>
        <v>99</v>
      </c>
      <c r="J61" s="25">
        <f t="shared" si="5"/>
        <v>795.2</v>
      </c>
      <c r="K61" s="66">
        <v>994</v>
      </c>
      <c r="L61" s="27">
        <v>1651.5085714285713</v>
      </c>
      <c r="M61" s="27">
        <v>4954.5257142857135</v>
      </c>
      <c r="N61" s="27">
        <v>39796.351999999999</v>
      </c>
      <c r="O61" s="28">
        <v>49745.439999999995</v>
      </c>
    </row>
    <row r="62" spans="1:15" ht="24" x14ac:dyDescent="0.25">
      <c r="A62" s="50">
        <v>48</v>
      </c>
      <c r="B62" s="63" t="s">
        <v>155</v>
      </c>
      <c r="C62" s="64" t="s">
        <v>138</v>
      </c>
      <c r="D62" s="60" t="s">
        <v>195</v>
      </c>
      <c r="E62" s="36" t="s">
        <v>12</v>
      </c>
      <c r="F62" s="65" t="s">
        <v>196</v>
      </c>
      <c r="G62" s="67" t="s">
        <v>198</v>
      </c>
      <c r="H62" s="25">
        <f t="shared" si="3"/>
        <v>33</v>
      </c>
      <c r="I62" s="25">
        <f t="shared" si="4"/>
        <v>99</v>
      </c>
      <c r="J62" s="25">
        <f t="shared" si="5"/>
        <v>795.2</v>
      </c>
      <c r="K62" s="66">
        <v>994</v>
      </c>
      <c r="L62" s="27">
        <v>3055.2578571428571</v>
      </c>
      <c r="M62" s="27">
        <v>9165.7735714285718</v>
      </c>
      <c r="N62" s="27">
        <v>73622.456000000006</v>
      </c>
      <c r="O62" s="28">
        <v>92028.07</v>
      </c>
    </row>
    <row r="63" spans="1:15" ht="24" x14ac:dyDescent="0.25">
      <c r="A63" s="50">
        <v>49</v>
      </c>
      <c r="B63" s="59" t="s">
        <v>139</v>
      </c>
      <c r="C63" s="59" t="s">
        <v>140</v>
      </c>
      <c r="D63" s="68" t="s">
        <v>199</v>
      </c>
      <c r="E63" s="69" t="s">
        <v>200</v>
      </c>
      <c r="F63" s="70" t="s">
        <v>201</v>
      </c>
      <c r="G63" s="71" t="s">
        <v>202</v>
      </c>
      <c r="H63" s="25">
        <f t="shared" si="3"/>
        <v>17</v>
      </c>
      <c r="I63" s="25">
        <f t="shared" si="4"/>
        <v>51</v>
      </c>
      <c r="J63" s="25">
        <f t="shared" si="5"/>
        <v>400</v>
      </c>
      <c r="K63" s="39">
        <v>500</v>
      </c>
      <c r="L63" s="27">
        <v>139.70599999999999</v>
      </c>
      <c r="M63" s="27">
        <v>419.11799999999999</v>
      </c>
      <c r="N63" s="27">
        <v>3287.2</v>
      </c>
      <c r="O63" s="28">
        <v>4109</v>
      </c>
    </row>
    <row r="64" spans="1:15" x14ac:dyDescent="0.25">
      <c r="A64" s="50">
        <v>50</v>
      </c>
      <c r="B64" s="59" t="s">
        <v>139</v>
      </c>
      <c r="C64" s="59" t="s">
        <v>140</v>
      </c>
      <c r="D64" s="59" t="s">
        <v>199</v>
      </c>
      <c r="E64" s="71" t="s">
        <v>203</v>
      </c>
      <c r="F64" s="72" t="s">
        <v>36</v>
      </c>
      <c r="G64" s="71" t="s">
        <v>204</v>
      </c>
      <c r="H64" s="25">
        <f t="shared" si="3"/>
        <v>17</v>
      </c>
      <c r="I64" s="25">
        <f t="shared" si="4"/>
        <v>51</v>
      </c>
      <c r="J64" s="25">
        <f t="shared" si="5"/>
        <v>400</v>
      </c>
      <c r="K64" s="39">
        <v>500</v>
      </c>
      <c r="L64" s="27">
        <v>168.74199999999999</v>
      </c>
      <c r="M64" s="27">
        <v>506.226</v>
      </c>
      <c r="N64" s="27">
        <v>3970.4</v>
      </c>
      <c r="O64" s="28">
        <v>4963</v>
      </c>
    </row>
    <row r="65" spans="1:15" ht="75.599999999999994" customHeight="1" x14ac:dyDescent="0.25">
      <c r="A65" s="50">
        <v>51</v>
      </c>
      <c r="B65" s="73" t="s">
        <v>171</v>
      </c>
      <c r="C65" s="74" t="s">
        <v>172</v>
      </c>
      <c r="D65" s="6" t="s">
        <v>205</v>
      </c>
      <c r="E65" s="21" t="s">
        <v>206</v>
      </c>
      <c r="F65" s="31" t="s">
        <v>31</v>
      </c>
      <c r="G65" s="75"/>
      <c r="H65" s="25">
        <f t="shared" si="3"/>
        <v>83</v>
      </c>
      <c r="I65" s="25">
        <f t="shared" si="4"/>
        <v>249</v>
      </c>
      <c r="J65" s="25">
        <f t="shared" si="5"/>
        <v>2000</v>
      </c>
      <c r="K65" s="39">
        <v>2500</v>
      </c>
      <c r="L65" s="27">
        <v>3403</v>
      </c>
      <c r="M65" s="27">
        <v>10209</v>
      </c>
      <c r="N65" s="27">
        <v>82000</v>
      </c>
      <c r="O65" s="28">
        <v>102500</v>
      </c>
    </row>
    <row r="66" spans="1:15" ht="36" x14ac:dyDescent="0.25">
      <c r="A66" s="50">
        <v>52</v>
      </c>
      <c r="B66" s="13" t="s">
        <v>155</v>
      </c>
      <c r="C66" s="13" t="s">
        <v>138</v>
      </c>
      <c r="D66" s="76" t="s">
        <v>207</v>
      </c>
      <c r="E66" s="13" t="s">
        <v>208</v>
      </c>
      <c r="F66" s="15" t="s">
        <v>54</v>
      </c>
      <c r="G66" s="21" t="s">
        <v>55</v>
      </c>
      <c r="H66" s="25">
        <f t="shared" si="3"/>
        <v>12</v>
      </c>
      <c r="I66" s="25">
        <f t="shared" si="4"/>
        <v>36</v>
      </c>
      <c r="J66" s="25">
        <f t="shared" si="5"/>
        <v>280</v>
      </c>
      <c r="K66" s="40">
        <v>350</v>
      </c>
      <c r="L66" s="27">
        <v>223.99200000000002</v>
      </c>
      <c r="M66" s="27">
        <v>671.976</v>
      </c>
      <c r="N66" s="27">
        <v>5226.4800000000005</v>
      </c>
      <c r="O66" s="28">
        <v>6533.1</v>
      </c>
    </row>
    <row r="67" spans="1:15" ht="51" x14ac:dyDescent="0.25">
      <c r="A67" s="50">
        <v>53</v>
      </c>
      <c r="B67" s="35" t="s">
        <v>185</v>
      </c>
      <c r="C67" s="21" t="s">
        <v>209</v>
      </c>
      <c r="D67" s="6" t="s">
        <v>210</v>
      </c>
      <c r="E67" s="37" t="s">
        <v>211</v>
      </c>
      <c r="F67" s="14" t="s">
        <v>212</v>
      </c>
      <c r="G67" s="67" t="s">
        <v>213</v>
      </c>
      <c r="H67" s="25">
        <f t="shared" si="3"/>
        <v>2000</v>
      </c>
      <c r="I67" s="25">
        <f t="shared" si="4"/>
        <v>6000</v>
      </c>
      <c r="J67" s="25">
        <f t="shared" si="5"/>
        <v>48000</v>
      </c>
      <c r="K67" s="39">
        <v>60000</v>
      </c>
      <c r="L67" s="27">
        <v>9400</v>
      </c>
      <c r="M67" s="27">
        <v>28200</v>
      </c>
      <c r="N67" s="27">
        <v>225600</v>
      </c>
      <c r="O67" s="28">
        <v>282000</v>
      </c>
    </row>
    <row r="68" spans="1:15" ht="24" x14ac:dyDescent="0.25">
      <c r="A68" s="50">
        <v>54</v>
      </c>
      <c r="B68" s="21" t="s">
        <v>149</v>
      </c>
      <c r="C68" s="21" t="s">
        <v>150</v>
      </c>
      <c r="D68" s="77" t="s">
        <v>214</v>
      </c>
      <c r="E68" s="51" t="s">
        <v>12</v>
      </c>
      <c r="F68" s="51" t="s">
        <v>215</v>
      </c>
      <c r="G68" s="51" t="s">
        <v>216</v>
      </c>
      <c r="H68" s="25">
        <f t="shared" si="3"/>
        <v>13</v>
      </c>
      <c r="I68" s="25">
        <f t="shared" si="4"/>
        <v>39</v>
      </c>
      <c r="J68" s="25">
        <f t="shared" si="5"/>
        <v>320</v>
      </c>
      <c r="K68" s="39">
        <v>400</v>
      </c>
      <c r="L68" s="27">
        <v>136.37</v>
      </c>
      <c r="M68" s="27">
        <v>409.11</v>
      </c>
      <c r="N68" s="27">
        <v>3356.8</v>
      </c>
      <c r="O68" s="28">
        <v>4196</v>
      </c>
    </row>
    <row r="69" spans="1:15" ht="19.8" customHeight="1" x14ac:dyDescent="0.25">
      <c r="A69" s="50">
        <v>55</v>
      </c>
      <c r="B69" s="61" t="s">
        <v>217</v>
      </c>
      <c r="C69" s="61" t="s">
        <v>218</v>
      </c>
      <c r="D69" s="78" t="s">
        <v>219</v>
      </c>
      <c r="E69" s="21" t="s">
        <v>57</v>
      </c>
      <c r="F69" s="21" t="s">
        <v>57</v>
      </c>
      <c r="G69" s="21" t="s">
        <v>14</v>
      </c>
      <c r="H69" s="25">
        <f t="shared" si="3"/>
        <v>100</v>
      </c>
      <c r="I69" s="25">
        <f t="shared" si="4"/>
        <v>300</v>
      </c>
      <c r="J69" s="25">
        <f t="shared" si="5"/>
        <v>2400</v>
      </c>
      <c r="K69" s="39">
        <v>3000</v>
      </c>
      <c r="L69" s="27">
        <v>125.38333333333334</v>
      </c>
      <c r="M69" s="27">
        <v>376.15000000000003</v>
      </c>
      <c r="N69" s="27">
        <v>3009.2000000000003</v>
      </c>
      <c r="O69" s="28">
        <v>3761.5</v>
      </c>
    </row>
    <row r="70" spans="1:15" ht="19.8" customHeight="1" x14ac:dyDescent="0.25">
      <c r="A70" s="50">
        <v>56</v>
      </c>
      <c r="B70" s="61" t="s">
        <v>217</v>
      </c>
      <c r="C70" s="61" t="s">
        <v>218</v>
      </c>
      <c r="D70" s="78" t="s">
        <v>219</v>
      </c>
      <c r="E70" s="21" t="s">
        <v>57</v>
      </c>
      <c r="F70" s="21" t="s">
        <v>57</v>
      </c>
      <c r="G70" s="21" t="s">
        <v>56</v>
      </c>
      <c r="H70" s="25">
        <f t="shared" si="3"/>
        <v>133</v>
      </c>
      <c r="I70" s="25">
        <f t="shared" si="4"/>
        <v>399</v>
      </c>
      <c r="J70" s="25">
        <f t="shared" si="5"/>
        <v>3200</v>
      </c>
      <c r="K70" s="39">
        <v>4000</v>
      </c>
      <c r="L70" s="27">
        <v>58.49783333333334</v>
      </c>
      <c r="M70" s="27">
        <v>175.49350000000001</v>
      </c>
      <c r="N70" s="27">
        <v>1407.4666666666667</v>
      </c>
      <c r="O70" s="28">
        <v>1759.3333333333335</v>
      </c>
    </row>
    <row r="71" spans="1:15" ht="48" customHeight="1" x14ac:dyDescent="0.25">
      <c r="A71" s="50">
        <v>57</v>
      </c>
      <c r="B71" s="21" t="s">
        <v>220</v>
      </c>
      <c r="C71" s="21" t="s">
        <v>221</v>
      </c>
      <c r="D71" s="34" t="s">
        <v>222</v>
      </c>
      <c r="E71" s="79" t="s">
        <v>223</v>
      </c>
      <c r="F71" s="14" t="s">
        <v>224</v>
      </c>
      <c r="G71" s="79" t="s">
        <v>16</v>
      </c>
      <c r="H71" s="25">
        <f t="shared" si="3"/>
        <v>17</v>
      </c>
      <c r="I71" s="25">
        <f t="shared" si="4"/>
        <v>51</v>
      </c>
      <c r="J71" s="25">
        <f t="shared" si="5"/>
        <v>400</v>
      </c>
      <c r="K71" s="39">
        <v>500</v>
      </c>
      <c r="L71" s="27">
        <v>493</v>
      </c>
      <c r="M71" s="27">
        <v>1479</v>
      </c>
      <c r="N71" s="27">
        <v>11600</v>
      </c>
      <c r="O71" s="28">
        <v>14500</v>
      </c>
    </row>
    <row r="72" spans="1:15" ht="34.200000000000003" x14ac:dyDescent="0.25">
      <c r="A72" s="80" t="s">
        <v>225</v>
      </c>
      <c r="B72" s="81" t="s">
        <v>66</v>
      </c>
      <c r="C72" s="80" t="s">
        <v>67</v>
      </c>
      <c r="D72" s="80" t="s">
        <v>5</v>
      </c>
      <c r="E72" s="80" t="s">
        <v>6</v>
      </c>
      <c r="F72" s="80" t="s">
        <v>226</v>
      </c>
      <c r="G72" s="80" t="s">
        <v>62</v>
      </c>
      <c r="H72" s="82" t="s">
        <v>227</v>
      </c>
      <c r="I72" s="82" t="s">
        <v>228</v>
      </c>
      <c r="J72" s="82" t="s">
        <v>229</v>
      </c>
      <c r="K72" s="82" t="s">
        <v>230</v>
      </c>
      <c r="L72" s="83" t="s">
        <v>9</v>
      </c>
      <c r="M72" s="83" t="s">
        <v>10</v>
      </c>
      <c r="N72" s="83" t="s">
        <v>63</v>
      </c>
      <c r="O72" s="84" t="s">
        <v>11</v>
      </c>
    </row>
    <row r="73" spans="1:15" ht="36" x14ac:dyDescent="0.25">
      <c r="A73" s="50" t="s">
        <v>231</v>
      </c>
      <c r="B73" s="60" t="s">
        <v>232</v>
      </c>
      <c r="C73" s="85" t="s">
        <v>233</v>
      </c>
      <c r="D73" s="36" t="s">
        <v>245</v>
      </c>
      <c r="E73" s="37" t="s">
        <v>234</v>
      </c>
      <c r="F73" s="37" t="s">
        <v>235</v>
      </c>
      <c r="G73" s="67" t="s">
        <v>236</v>
      </c>
      <c r="H73" s="25">
        <f t="shared" si="3"/>
        <v>83</v>
      </c>
      <c r="I73" s="25">
        <f t="shared" si="4"/>
        <v>249</v>
      </c>
      <c r="J73" s="25">
        <f t="shared" si="5"/>
        <v>2000</v>
      </c>
      <c r="K73" s="86">
        <v>2500</v>
      </c>
      <c r="L73" s="27">
        <v>5429.4450000000006</v>
      </c>
      <c r="M73" s="27">
        <v>16288.335000000001</v>
      </c>
      <c r="N73" s="27">
        <v>130830.00000000001</v>
      </c>
      <c r="O73" s="28">
        <v>163537.50000000003</v>
      </c>
    </row>
    <row r="74" spans="1:15" ht="36" x14ac:dyDescent="0.25">
      <c r="A74" s="50" t="s">
        <v>237</v>
      </c>
      <c r="B74" s="60" t="s">
        <v>232</v>
      </c>
      <c r="C74" s="85" t="s">
        <v>233</v>
      </c>
      <c r="D74" s="36" t="s">
        <v>246</v>
      </c>
      <c r="E74" s="37" t="s">
        <v>234</v>
      </c>
      <c r="F74" s="37" t="s">
        <v>235</v>
      </c>
      <c r="G74" s="87" t="s">
        <v>238</v>
      </c>
      <c r="H74" s="25">
        <f t="shared" si="3"/>
        <v>83</v>
      </c>
      <c r="I74" s="25">
        <f t="shared" si="4"/>
        <v>249</v>
      </c>
      <c r="J74" s="25">
        <f t="shared" si="5"/>
        <v>2000</v>
      </c>
      <c r="K74" s="86">
        <v>2500</v>
      </c>
      <c r="L74" s="27">
        <v>9504.1224999999995</v>
      </c>
      <c r="M74" s="27">
        <v>28512.367499999997</v>
      </c>
      <c r="N74" s="27">
        <v>229015</v>
      </c>
      <c r="O74" s="28">
        <v>286268.75</v>
      </c>
    </row>
    <row r="75" spans="1:15" ht="36" x14ac:dyDescent="0.25">
      <c r="A75" s="50" t="s">
        <v>239</v>
      </c>
      <c r="B75" s="60" t="s">
        <v>232</v>
      </c>
      <c r="C75" s="85" t="s">
        <v>233</v>
      </c>
      <c r="D75" s="36" t="s">
        <v>247</v>
      </c>
      <c r="E75" s="37" t="s">
        <v>234</v>
      </c>
      <c r="F75" s="37" t="s">
        <v>235</v>
      </c>
      <c r="G75" s="87" t="s">
        <v>240</v>
      </c>
      <c r="H75" s="25">
        <f t="shared" si="3"/>
        <v>83</v>
      </c>
      <c r="I75" s="25">
        <f t="shared" si="4"/>
        <v>249</v>
      </c>
      <c r="J75" s="25">
        <f t="shared" si="5"/>
        <v>2000</v>
      </c>
      <c r="K75" s="86">
        <v>2500</v>
      </c>
      <c r="L75" s="27">
        <v>16340.002500000001</v>
      </c>
      <c r="M75" s="27">
        <v>49020.0075</v>
      </c>
      <c r="N75" s="27">
        <v>393735</v>
      </c>
      <c r="O75" s="28">
        <v>492168.75</v>
      </c>
    </row>
    <row r="76" spans="1:15" ht="36" x14ac:dyDescent="0.25">
      <c r="A76" s="50" t="s">
        <v>241</v>
      </c>
      <c r="B76" s="60" t="s">
        <v>232</v>
      </c>
      <c r="C76" s="85" t="s">
        <v>233</v>
      </c>
      <c r="D76" s="36" t="s">
        <v>248</v>
      </c>
      <c r="E76" s="37" t="s">
        <v>234</v>
      </c>
      <c r="F76" s="37" t="s">
        <v>235</v>
      </c>
      <c r="G76" s="88" t="s">
        <v>242</v>
      </c>
      <c r="H76" s="25">
        <f t="shared" si="3"/>
        <v>83</v>
      </c>
      <c r="I76" s="25">
        <f t="shared" si="4"/>
        <v>249</v>
      </c>
      <c r="J76" s="25">
        <f t="shared" si="5"/>
        <v>2000</v>
      </c>
      <c r="K76" s="86">
        <v>2500</v>
      </c>
      <c r="L76" s="27">
        <v>19257.452499999999</v>
      </c>
      <c r="M76" s="27">
        <v>57772.357500000006</v>
      </c>
      <c r="N76" s="27">
        <v>464035</v>
      </c>
      <c r="O76" s="28">
        <v>580043.75</v>
      </c>
    </row>
    <row r="77" spans="1:15" x14ac:dyDescent="0.25">
      <c r="A77" s="4"/>
      <c r="B77" s="11" t="s">
        <v>65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12"/>
      <c r="N77" s="89"/>
      <c r="O77" s="90">
        <f>SUM(O14:O76)</f>
        <v>5792865.0028833328</v>
      </c>
    </row>
    <row r="80" spans="1:15" x14ac:dyDescent="0.25">
      <c r="B80" s="5" t="s">
        <v>24</v>
      </c>
    </row>
    <row r="81" spans="2:2" x14ac:dyDescent="0.25">
      <c r="B81" s="1" t="s">
        <v>25</v>
      </c>
    </row>
  </sheetData>
  <mergeCells count="10">
    <mergeCell ref="H12:I12"/>
    <mergeCell ref="J12:K12"/>
    <mergeCell ref="L12:M12"/>
    <mergeCell ref="N12:O12"/>
    <mergeCell ref="A12:A13"/>
    <mergeCell ref="B12:B13"/>
    <mergeCell ref="C12:C13"/>
    <mergeCell ref="E12:E13"/>
    <mergeCell ref="F12:F13"/>
    <mergeCell ref="G12:G13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2026-04-16T04:19:23Z</dcterms:modified>
</cp:coreProperties>
</file>