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75" windowWidth="10500" windowHeight="7740" tabRatio="504"/>
  </bookViews>
  <sheets>
    <sheet name="Medicamente" sheetId="1" r:id="rId1"/>
  </sheets>
  <definedNames>
    <definedName name="_xlnm._FilterDatabase" localSheetId="0" hidden="1">Medicamente!$A$1:$M$8</definedName>
    <definedName name="_xlnm.Print_Titles" localSheetId="0">Medicamente!$1:$1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L3" i="1" s="1"/>
  <c r="J4" i="1"/>
  <c r="L4" i="1" s="1"/>
  <c r="J5" i="1"/>
  <c r="K5" i="1" s="1"/>
  <c r="M5" i="1" s="1"/>
  <c r="J6" i="1"/>
  <c r="K6" i="1" s="1"/>
  <c r="M6" i="1" s="1"/>
  <c r="J7" i="1"/>
  <c r="K7" i="1" s="1"/>
  <c r="M7" i="1" s="1"/>
  <c r="I3" i="1"/>
  <c r="I4" i="1"/>
  <c r="I5" i="1"/>
  <c r="I6" i="1"/>
  <c r="I7" i="1"/>
  <c r="H3" i="1"/>
  <c r="H4" i="1"/>
  <c r="H5" i="1"/>
  <c r="H6" i="1"/>
  <c r="H7" i="1"/>
  <c r="I2" i="1"/>
  <c r="H2" i="1"/>
  <c r="K4" i="1" l="1"/>
  <c r="M4" i="1" s="1"/>
  <c r="K3" i="1"/>
  <c r="M3" i="1" s="1"/>
  <c r="L7" i="1"/>
  <c r="L6" i="1"/>
  <c r="L5" i="1"/>
  <c r="H8" i="1"/>
  <c r="I8" i="1"/>
  <c r="J2" i="1"/>
  <c r="L2" i="1" s="1"/>
  <c r="K2" i="1" l="1"/>
  <c r="M2" i="1" s="1"/>
</calcChain>
</file>

<file path=xl/sharedStrings.xml><?xml version="1.0" encoding="utf-8"?>
<sst xmlns="http://schemas.openxmlformats.org/spreadsheetml/2006/main" count="34" uniqueCount="30">
  <si>
    <t>Nr. lot</t>
  </si>
  <si>
    <t>Total</t>
  </si>
  <si>
    <t>Cant. min. Acord Cadru</t>
  </si>
  <si>
    <t>Val. min. Ctr. Subs.</t>
  </si>
  <si>
    <t>Val. min. Acord Cadru</t>
  </si>
  <si>
    <t>Cant. min. Ctr. Subs.</t>
  </si>
  <si>
    <r>
      <t>Cant. max. Ctr. Subs.</t>
    </r>
    <r>
      <rPr>
        <b/>
        <sz val="8"/>
        <color rgb="FFFF0000"/>
        <rFont val="Lucida Sans Unicode"/>
        <family val="2"/>
      </rPr>
      <t>*</t>
    </r>
  </si>
  <si>
    <t>*Cant. max. Ctr. Subs. = cantitatea celui mai mare contract subsecvent</t>
  </si>
  <si>
    <r>
      <t>Val. max. Ctr. Subs.</t>
    </r>
    <r>
      <rPr>
        <b/>
        <sz val="8"/>
        <color rgb="FFFF0000"/>
        <rFont val="Lucida Sans Unicode"/>
        <family val="2"/>
      </rPr>
      <t>**</t>
    </r>
  </si>
  <si>
    <t>**Val. max. Ctr. Subs. = valoarea celui mai mare contract subsecvent</t>
  </si>
  <si>
    <t>U.M.</t>
  </si>
  <si>
    <t>Denumire (DCI)</t>
  </si>
  <si>
    <t>Preț unitar estimat fara TVA</t>
  </si>
  <si>
    <t>Cant. max. Acord Cadru (36 luni)</t>
  </si>
  <si>
    <t>Val. max. Acord Cadru (36 luni)</t>
  </si>
  <si>
    <t>fl</t>
  </si>
  <si>
    <t xml:space="preserve">fl </t>
  </si>
  <si>
    <t>Forma farmaceutica</t>
  </si>
  <si>
    <t>VACCIN MENINGOCOCIC GRUP B (RADN,COMPONENT,ADSORBIT</t>
  </si>
  <si>
    <t>SUSP. INJ. IN SERINGA PREUMPLUTA</t>
  </si>
  <si>
    <t xml:space="preserve">seringa preumpluta </t>
  </si>
  <si>
    <t>VACCIN VIU ATENUAT ÎMPOTRIVA FEBREI GALBENE</t>
  </si>
  <si>
    <t>PULB. + SOLV. PT. SUSP. INJ. ÎN SERINGĂ PREUMPLUTĂ</t>
  </si>
  <si>
    <t>VACCIN DIFTERO-TETANIC SI POLIOMIELITIC INACTIVAT</t>
  </si>
  <si>
    <t>VACCIN VARICELO- ZOSTERIAN (RECOMBINANT, CU ADJUVANT)</t>
  </si>
  <si>
    <t>PULB. + SUSP. PT. SUSP. INJ.</t>
  </si>
  <si>
    <t xml:space="preserve">IMUNOGLOBULINĂ ANTIRABICĂ UMANĂ 150UI/ml </t>
  </si>
  <si>
    <t>SOL. INJ.</t>
  </si>
  <si>
    <t>AZTREONAMUM 2g</t>
  </si>
  <si>
    <t>PULB. PT. SOL. INJ. SAU PERF.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</si>
</sst>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e_i_-;\-* #,##0.00\ _l_e_i_-;_-* &quot;-&quot;??\ _l_e_i_-;_-@_-"/>
    <numFmt numFmtId="164" formatCode="0.0000"/>
  </numFmts>
  <fonts count="10" x14ac:knownFonts="1">
    <font>
      <sz val="10"/>
      <name val="Arial"/>
      <charset val="238"/>
    </font>
    <font>
      <sz val="8"/>
      <name val="Arial"/>
      <family val="2"/>
    </font>
    <font>
      <sz val="8"/>
      <name val="Lucida Sans Unicode"/>
      <family val="2"/>
    </font>
    <font>
      <b/>
      <sz val="8"/>
      <color indexed="8"/>
      <name val="Lucida Sans Unicode"/>
      <family val="2"/>
    </font>
    <font>
      <b/>
      <sz val="8"/>
      <name val="Lucida Sans Unicode"/>
      <family val="2"/>
    </font>
    <font>
      <b/>
      <sz val="8"/>
      <color rgb="FFFF0000"/>
      <name val="Lucida Sans Unicode"/>
      <family val="2"/>
    </font>
    <font>
      <sz val="8"/>
      <color rgb="FFFF0000"/>
      <name val="Lucida Sans Unicode"/>
      <family val="2"/>
    </font>
    <font>
      <sz val="10"/>
      <name val="Arial"/>
      <family val="2"/>
    </font>
    <font>
      <sz val="8"/>
      <color theme="1"/>
      <name val="Lucida Sans Unicode"/>
      <family val="2"/>
    </font>
    <font>
      <sz val="8"/>
      <color rgb="FF333333"/>
      <name val="Lucida Sans Unicod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3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8" fillId="0" borderId="1" xfId="1" applyFont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Fill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zoomScaleNormal="100" workbookViewId="0">
      <pane ySplit="1" topLeftCell="A2" activePane="bottomLeft" state="frozen"/>
      <selection pane="bottomLeft" activeCell="B22" sqref="B22"/>
    </sheetView>
  </sheetViews>
  <sheetFormatPr defaultColWidth="9" defaultRowHeight="12.75" x14ac:dyDescent="0.2"/>
  <cols>
    <col min="1" max="1" width="4" style="4" bestFit="1" customWidth="1"/>
    <col min="2" max="2" width="32" style="7" customWidth="1"/>
    <col min="3" max="3" width="18.5703125" style="29" customWidth="1"/>
    <col min="4" max="4" width="10.5703125" style="21" customWidth="1"/>
    <col min="5" max="5" width="9.85546875" style="5" customWidth="1"/>
    <col min="6" max="6" width="10.28515625" style="5" customWidth="1"/>
    <col min="7" max="7" width="10.42578125" style="25" customWidth="1"/>
    <col min="8" max="8" width="13.28515625" style="6" customWidth="1"/>
    <col min="9" max="9" width="14.28515625" style="6" bestFit="1" customWidth="1"/>
    <col min="10" max="11" width="8.85546875" style="5" customWidth="1"/>
    <col min="12" max="12" width="10" style="6" customWidth="1"/>
    <col min="13" max="13" width="10.5703125" style="6" customWidth="1"/>
    <col min="14" max="14" width="9" style="18"/>
    <col min="15" max="16384" width="9" style="3"/>
  </cols>
  <sheetData>
    <row r="1" spans="1:14" s="16" customFormat="1" ht="60.75" customHeight="1" x14ac:dyDescent="0.2">
      <c r="A1" s="9" t="s">
        <v>0</v>
      </c>
      <c r="B1" s="9" t="s">
        <v>11</v>
      </c>
      <c r="C1" s="20" t="s">
        <v>17</v>
      </c>
      <c r="D1" s="20" t="s">
        <v>10</v>
      </c>
      <c r="E1" s="10" t="s">
        <v>2</v>
      </c>
      <c r="F1" s="10" t="s">
        <v>13</v>
      </c>
      <c r="G1" s="11" t="s">
        <v>12</v>
      </c>
      <c r="H1" s="11" t="s">
        <v>4</v>
      </c>
      <c r="I1" s="11" t="s">
        <v>14</v>
      </c>
      <c r="J1" s="12" t="s">
        <v>5</v>
      </c>
      <c r="K1" s="12" t="s">
        <v>6</v>
      </c>
      <c r="L1" s="13" t="s">
        <v>3</v>
      </c>
      <c r="M1" s="13" t="s">
        <v>8</v>
      </c>
      <c r="N1" s="17"/>
    </row>
    <row r="2" spans="1:14" ht="25.5" x14ac:dyDescent="0.25">
      <c r="A2" s="8">
        <v>1</v>
      </c>
      <c r="B2" s="30" t="s">
        <v>18</v>
      </c>
      <c r="C2" s="27" t="s">
        <v>19</v>
      </c>
      <c r="D2" s="32" t="s">
        <v>20</v>
      </c>
      <c r="E2" s="22">
        <v>50</v>
      </c>
      <c r="F2" s="22">
        <v>1800</v>
      </c>
      <c r="G2" s="26">
        <v>409.36</v>
      </c>
      <c r="H2" s="2">
        <f>G2*E2</f>
        <v>20468</v>
      </c>
      <c r="I2" s="2">
        <f>G2*F2</f>
        <v>736848</v>
      </c>
      <c r="J2" s="1">
        <f>E2</f>
        <v>50</v>
      </c>
      <c r="K2" s="1">
        <f>J2*3</f>
        <v>150</v>
      </c>
      <c r="L2" s="2">
        <f>J2*G2</f>
        <v>20468</v>
      </c>
      <c r="M2" s="2">
        <f>K2*G2</f>
        <v>61404</v>
      </c>
    </row>
    <row r="3" spans="1:14" ht="25.5" x14ac:dyDescent="0.25">
      <c r="A3" s="8">
        <v>2</v>
      </c>
      <c r="B3" s="30" t="s">
        <v>21</v>
      </c>
      <c r="C3" s="27" t="s">
        <v>22</v>
      </c>
      <c r="D3" s="32" t="s">
        <v>20</v>
      </c>
      <c r="E3" s="22">
        <v>100</v>
      </c>
      <c r="F3" s="22">
        <v>3600</v>
      </c>
      <c r="G3" s="24">
        <v>207.15</v>
      </c>
      <c r="H3" s="2">
        <f t="shared" ref="H3:H7" si="0">G3*E3</f>
        <v>20715</v>
      </c>
      <c r="I3" s="2">
        <f t="shared" ref="I3:I7" si="1">G3*F3</f>
        <v>745740</v>
      </c>
      <c r="J3" s="1">
        <f t="shared" ref="J3:J7" si="2">E3</f>
        <v>100</v>
      </c>
      <c r="K3" s="1">
        <f t="shared" ref="K3:K7" si="3">J3*3</f>
        <v>300</v>
      </c>
      <c r="L3" s="2">
        <f t="shared" ref="L3:L7" si="4">J3*G3</f>
        <v>20715</v>
      </c>
      <c r="M3" s="2">
        <f t="shared" ref="M3:M7" si="5">K3*G3</f>
        <v>62145</v>
      </c>
    </row>
    <row r="4" spans="1:14" ht="25.5" x14ac:dyDescent="0.25">
      <c r="A4" s="8">
        <v>3</v>
      </c>
      <c r="B4" s="30" t="s">
        <v>23</v>
      </c>
      <c r="C4" s="27" t="s">
        <v>19</v>
      </c>
      <c r="D4" s="32" t="s">
        <v>20</v>
      </c>
      <c r="E4" s="22">
        <v>100</v>
      </c>
      <c r="F4" s="22">
        <v>3600</v>
      </c>
      <c r="G4" s="23">
        <v>86.23</v>
      </c>
      <c r="H4" s="2">
        <f t="shared" si="0"/>
        <v>8623</v>
      </c>
      <c r="I4" s="2">
        <f t="shared" si="1"/>
        <v>310428</v>
      </c>
      <c r="J4" s="1">
        <f t="shared" si="2"/>
        <v>100</v>
      </c>
      <c r="K4" s="1">
        <f t="shared" si="3"/>
        <v>300</v>
      </c>
      <c r="L4" s="2">
        <f t="shared" si="4"/>
        <v>8623</v>
      </c>
      <c r="M4" s="2">
        <f t="shared" si="5"/>
        <v>25869</v>
      </c>
    </row>
    <row r="5" spans="1:14" ht="25.5" x14ac:dyDescent="0.25">
      <c r="A5" s="8">
        <v>4</v>
      </c>
      <c r="B5" s="31" t="s">
        <v>24</v>
      </c>
      <c r="C5" s="28" t="s">
        <v>25</v>
      </c>
      <c r="D5" s="32" t="s">
        <v>20</v>
      </c>
      <c r="E5" s="22">
        <v>30</v>
      </c>
      <c r="F5" s="22">
        <v>1080</v>
      </c>
      <c r="G5" s="23">
        <v>715.96</v>
      </c>
      <c r="H5" s="2">
        <f t="shared" si="0"/>
        <v>21478.800000000003</v>
      </c>
      <c r="I5" s="2">
        <f t="shared" si="1"/>
        <v>773236.8</v>
      </c>
      <c r="J5" s="1">
        <f t="shared" si="2"/>
        <v>30</v>
      </c>
      <c r="K5" s="1">
        <f t="shared" si="3"/>
        <v>90</v>
      </c>
      <c r="L5" s="2">
        <f t="shared" si="4"/>
        <v>21478.800000000003</v>
      </c>
      <c r="M5" s="2">
        <f t="shared" si="5"/>
        <v>64436.4</v>
      </c>
    </row>
    <row r="6" spans="1:14" ht="25.5" x14ac:dyDescent="0.25">
      <c r="A6" s="8">
        <v>5</v>
      </c>
      <c r="B6" s="31" t="s">
        <v>26</v>
      </c>
      <c r="C6" s="28" t="s">
        <v>27</v>
      </c>
      <c r="D6" s="32" t="s">
        <v>15</v>
      </c>
      <c r="E6" s="22">
        <v>100</v>
      </c>
      <c r="F6" s="22">
        <v>3600</v>
      </c>
      <c r="G6" s="23">
        <v>1486.25</v>
      </c>
      <c r="H6" s="2">
        <f t="shared" si="0"/>
        <v>148625</v>
      </c>
      <c r="I6" s="2">
        <f t="shared" si="1"/>
        <v>5350500</v>
      </c>
      <c r="J6" s="1">
        <f t="shared" si="2"/>
        <v>100</v>
      </c>
      <c r="K6" s="1">
        <f t="shared" si="3"/>
        <v>300</v>
      </c>
      <c r="L6" s="2">
        <f t="shared" si="4"/>
        <v>148625</v>
      </c>
      <c r="M6" s="2">
        <f t="shared" si="5"/>
        <v>445875</v>
      </c>
    </row>
    <row r="7" spans="1:14" ht="25.5" x14ac:dyDescent="0.25">
      <c r="A7" s="8">
        <v>6</v>
      </c>
      <c r="B7" s="31" t="s">
        <v>28</v>
      </c>
      <c r="C7" s="28" t="s">
        <v>29</v>
      </c>
      <c r="D7" s="32" t="s">
        <v>16</v>
      </c>
      <c r="E7" s="22">
        <v>500</v>
      </c>
      <c r="F7" s="22">
        <v>18000</v>
      </c>
      <c r="G7" s="23">
        <v>114.6</v>
      </c>
      <c r="H7" s="2">
        <f t="shared" si="0"/>
        <v>57300</v>
      </c>
      <c r="I7" s="2">
        <f t="shared" si="1"/>
        <v>2062800</v>
      </c>
      <c r="J7" s="1">
        <f t="shared" si="2"/>
        <v>500</v>
      </c>
      <c r="K7" s="1">
        <f t="shared" si="3"/>
        <v>1500</v>
      </c>
      <c r="L7" s="2">
        <f t="shared" si="4"/>
        <v>57300</v>
      </c>
      <c r="M7" s="2">
        <f t="shared" si="5"/>
        <v>171900</v>
      </c>
    </row>
    <row r="8" spans="1:14" ht="15" customHeight="1" x14ac:dyDescent="0.2">
      <c r="A8" s="33" t="s">
        <v>1</v>
      </c>
      <c r="B8" s="33"/>
      <c r="C8" s="33"/>
      <c r="D8" s="33"/>
      <c r="E8" s="33"/>
      <c r="F8" s="33"/>
      <c r="G8" s="33"/>
      <c r="H8" s="19">
        <f>SUM(H2:H7)</f>
        <v>277209.8</v>
      </c>
      <c r="I8" s="19">
        <f>SUM(I2:I7)</f>
        <v>9979552.8000000007</v>
      </c>
      <c r="J8" s="14"/>
      <c r="K8" s="14"/>
      <c r="L8" s="15"/>
      <c r="M8" s="15"/>
    </row>
    <row r="9" spans="1:14" x14ac:dyDescent="0.2">
      <c r="A9" s="34" t="s">
        <v>7</v>
      </c>
      <c r="B9" s="34"/>
      <c r="C9" s="34"/>
      <c r="D9" s="34"/>
      <c r="E9" s="34"/>
      <c r="F9" s="34"/>
    </row>
    <row r="10" spans="1:14" x14ac:dyDescent="0.2">
      <c r="A10" s="35" t="s">
        <v>9</v>
      </c>
      <c r="B10" s="35"/>
      <c r="C10" s="35"/>
      <c r="D10" s="35"/>
      <c r="E10" s="35"/>
      <c r="F10" s="35"/>
    </row>
  </sheetData>
  <sortState ref="A2:M88">
    <sortCondition ref="B2:B88"/>
  </sortState>
  <mergeCells count="3">
    <mergeCell ref="A8:G8"/>
    <mergeCell ref="A9:F9"/>
    <mergeCell ref="A10:F10"/>
  </mergeCells>
  <phoneticPr fontId="1" type="noConversion"/>
  <pageMargins left="0.15748031496062992" right="0.15748031496062992" top="0.55118110236220474" bottom="0.39370078740157483" header="0.27559055118110237" footer="0.15748031496062992"/>
  <pageSetup scale="86" fitToHeight="0" orientation="landscape" r:id="rId1"/>
  <headerFooter alignWithMargins="0">
    <oddHeader xml:space="preserve">&amp;C&amp;"Arial,Bold"&amp;14Caiet de sarcini - Anexa 1 Cantități-Valori Medicamente diverse 3
</oddHeader>
    <oddFooter>&amp;CPagina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Medicamente</vt:lpstr>
      <vt:lpstr>Medicamente!Print_Titles</vt:lpstr>
    </vt:vector>
  </TitlesOfParts>
  <Company>INBI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aprovizionare</dc:creator>
  <cp:lastModifiedBy>Dan Caloinescu</cp:lastModifiedBy>
  <cp:lastPrinted>2026-04-14T07:59:08Z</cp:lastPrinted>
  <dcterms:created xsi:type="dcterms:W3CDTF">2012-10-16T07:42:47Z</dcterms:created>
  <dcterms:modified xsi:type="dcterms:W3CDTF">2026-04-14T08:05:20Z</dcterms:modified>
</cp:coreProperties>
</file>